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2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<sst xmlns="http://schemas.openxmlformats.org/spreadsheetml/2006/main" count="314" uniqueCount="217">
  <si>
    <t>Dział</t>
  </si>
  <si>
    <t>Rozdział</t>
  </si>
  <si>
    <t>Paragraf</t>
  </si>
  <si>
    <t>Treść</t>
  </si>
  <si>
    <t>010</t>
  </si>
  <si>
    <t>Rolnictwo i łowiectwo</t>
  </si>
  <si>
    <t>3 200,00</t>
  </si>
  <si>
    <t>01010</t>
  </si>
  <si>
    <t>Infrastruktura wodociągowa i sanitacyjna wsi</t>
  </si>
  <si>
    <t>6050</t>
  </si>
  <si>
    <t>Wydatki inwestycyjne jednostek budżetowych</t>
  </si>
  <si>
    <t>Rozbudowa sieci wodociągowej w Hetmanicach - projekt</t>
  </si>
  <si>
    <t>600</t>
  </si>
  <si>
    <t>Transport i łączność</t>
  </si>
  <si>
    <t>2 373 976,00</t>
  </si>
  <si>
    <t>60014</t>
  </si>
  <si>
    <t>Drogi publiczne powiatowe</t>
  </si>
  <si>
    <t>93 316,00</t>
  </si>
  <si>
    <t>6300</t>
  </si>
  <si>
    <t>Dotacja celowa na pomoc finansową udzielaną między jednostkami samorządu terytorialnego na dofinansowanie własnych zadań inwestycyjnych i zakupów inwestycyjnych</t>
  </si>
  <si>
    <t>Dotacja dla Powiatu Wschowskiego na przebudowę ulicy Mickiewicza we Wschowie</t>
  </si>
  <si>
    <t>60016</t>
  </si>
  <si>
    <t>Drogi publiczne gminne</t>
  </si>
  <si>
    <t>1 830 089,00</t>
  </si>
  <si>
    <t>Budowa ciągu pieszego łączącego  ulicę 55 Pułku Piechoty z ulicą Kurpińskiego we Wschowie</t>
  </si>
  <si>
    <t>29 334,00</t>
  </si>
  <si>
    <t xml:space="preserve">Budowa dróg gminnych  ( nr 104074F  ul. Czeska, nr 104075F ul. Węgierska) wraz z budową sieci odwodnienia drogowego, budową linii oświetlenia   ulicznego wraz  z likwidacją kolizji  słupa linii NN - zadanie realizowane w ramach WPF </t>
  </si>
  <si>
    <t>1 480 502,00</t>
  </si>
  <si>
    <t>Budowa kompleksu ulic: Działkowa, 17 Pułku Ułanów we Wschowie - zadanie realizowane w ramach WPF</t>
  </si>
  <si>
    <t>37 884,00</t>
  </si>
  <si>
    <t>Budowa nawierzchni ulicy  Leszczynowej, ulicy Malinowej, ulicy Klonowej  i ulicy Leśnej we Wschowie - projekt</t>
  </si>
  <si>
    <t>24 969,00</t>
  </si>
  <si>
    <t>Nowy chodnik na ul. Ks. Andrzeja Kostki  - projekt II</t>
  </si>
  <si>
    <t>2 000,00</t>
  </si>
  <si>
    <t>Nowy chodnik na ul. Ks. Andrzeja Kostki  - projekt II - zadanie realizowane w ramach Wschowskiego Budżetu Obywatelskiego</t>
  </si>
  <si>
    <t>99 000,00</t>
  </si>
  <si>
    <t>Przebudowa mostka zlokalizowanego na działce  Nr 159 nad ciekiem wodnym w Łysinach - zadanie realizowane w ramach WPF</t>
  </si>
  <si>
    <t>52 900,00</t>
  </si>
  <si>
    <t>Przebudowa ulicy M. Kopernika  - chodnik + parking</t>
  </si>
  <si>
    <t>4 500,00</t>
  </si>
  <si>
    <t xml:space="preserve">Przebudowa ulicy M. Kopernika - chodnik + parking  - zadanie realizowane w ramach Wschowskiego  Budżetu Obywatelskiego </t>
  </si>
  <si>
    <t>60095</t>
  </si>
  <si>
    <t>Pozostała działalność</t>
  </si>
  <si>
    <t>450 571,00</t>
  </si>
  <si>
    <t>Budowa ścieżki rowerowej ze Wschowy do Lginia - zadanie realizowane w ramach WPF</t>
  </si>
  <si>
    <t>700</t>
  </si>
  <si>
    <t>Gospodarka mieszkaniowa</t>
  </si>
  <si>
    <t>624 092,00</t>
  </si>
  <si>
    <t>70005</t>
  </si>
  <si>
    <t>Gospodarka gruntami i nieruchomościami</t>
  </si>
  <si>
    <t>183 100,00</t>
  </si>
  <si>
    <t>Montaż kotłów w lokalach gminnych we Wschowie</t>
  </si>
  <si>
    <t>20 800,00</t>
  </si>
  <si>
    <t>Remont elewacji budynku przy ul. Głogowskiej 17 we Wschowie</t>
  </si>
  <si>
    <t>30 000,00</t>
  </si>
  <si>
    <t>Wymiana  pokrycia  dachowego  na budynku gospodarczym  przy ul. Niepodległości  29 we Wschowie</t>
  </si>
  <si>
    <t>15 400,00</t>
  </si>
  <si>
    <t>Wymiana stolarki okiennej w lokalach gminnych</t>
  </si>
  <si>
    <t>116 900,00</t>
  </si>
  <si>
    <t>6060</t>
  </si>
  <si>
    <t>Wydatki na zakupy inwestycyjne jednostek budżetowych</t>
  </si>
  <si>
    <t>440 992,00</t>
  </si>
  <si>
    <t>Wykupy, odszkodowania,  zamiany gruntów i nieruchomości</t>
  </si>
  <si>
    <t>750</t>
  </si>
  <si>
    <t>Administracja publiczna</t>
  </si>
  <si>
    <t>35 000,00</t>
  </si>
  <si>
    <t>75022</t>
  </si>
  <si>
    <t>Rady gmin (miast i miast na prawach powiatu)</t>
  </si>
  <si>
    <t>Zakup  systemu do głosowania  i transmisji obrad Rady Miejskiej we Wschowie  wraz z kamerą do transmisji obrad na żywo</t>
  </si>
  <si>
    <t>754</t>
  </si>
  <si>
    <t>Bezpieczeństwo publiczne i ochrona przeciwpożarowa</t>
  </si>
  <si>
    <t>244 000,00</t>
  </si>
  <si>
    <t>75411</t>
  </si>
  <si>
    <t>Komendy powiatowe Państwowej Straży Pożarnej</t>
  </si>
  <si>
    <t>10 000,00</t>
  </si>
  <si>
    <t>6170</t>
  </si>
  <si>
    <t>Wpłaty jednostek na państwowy fundusz celowy na finansowanie lub dofinansowanie zadań inwestycyjnych</t>
  </si>
  <si>
    <t>75412</t>
  </si>
  <si>
    <t>Ochotnicze straże pożarne</t>
  </si>
  <si>
    <t>194 000,00</t>
  </si>
  <si>
    <t>Budowa budynku garażowego OSP w Konradowie - zadanie realizowane w ramach WPF</t>
  </si>
  <si>
    <t>75421</t>
  </si>
  <si>
    <t>Zarządzanie kryzysowe</t>
  </si>
  <si>
    <t>40 000,00</t>
  </si>
  <si>
    <t>Zakup dwóch elektronicznych syren alarmowych na potrzeby ostrzegania  i alarmowania ludności  Gminy Wschowa</t>
  </si>
  <si>
    <t>801</t>
  </si>
  <si>
    <t>Oświata i wychowanie</t>
  </si>
  <si>
    <t>7 157 467,00</t>
  </si>
  <si>
    <t>80101</t>
  </si>
  <si>
    <t>Szkoły podstawowe</t>
  </si>
  <si>
    <t>458 224,00</t>
  </si>
  <si>
    <t>419 549,00</t>
  </si>
  <si>
    <t>Mikroprzestrzenie edukacyjne w Szkole Podstawowej Nr 1 we Wschowie</t>
  </si>
  <si>
    <t>7 240,00</t>
  </si>
  <si>
    <t xml:space="preserve">Mikroprzestrzenie edukacyjne w Szkole Podstawowej Nr 1 we Wschowie - zadanie realizowane w ramach Wschowskiego Budżetu Obywatelskiego </t>
  </si>
  <si>
    <t>99 500,00</t>
  </si>
  <si>
    <t>Modernizacja  oświetlenia budynku Szkoły Podstawowej Nr 1 we Wschowie oraz modernizacja instalacji budynku</t>
  </si>
  <si>
    <t>25 139,00</t>
  </si>
  <si>
    <t>Modernizacja oświetlenia budynku Szkoły Podstawowej Nr 1 we Wschowie</t>
  </si>
  <si>
    <t>16 000,00</t>
  </si>
  <si>
    <t>225 420,00</t>
  </si>
  <si>
    <t>Modernizacja WC chłopców w budynku Szkoły Podstawowej w Konradowie</t>
  </si>
  <si>
    <t>23 000,00</t>
  </si>
  <si>
    <t>Zamontowanie ścianki mobilnej  w pomieszczeniu klasowym w budynku  Szkoły  Podstawowej Nr 2 we Wschowie</t>
  </si>
  <si>
    <t>23 250,00</t>
  </si>
  <si>
    <t>38 675,00</t>
  </si>
  <si>
    <t xml:space="preserve">Zakup głównej pompy obiegowej do kotłowni gazowej w Szkole Podstawowej Nr 1 we Wschowie  </t>
  </si>
  <si>
    <t>11 000,00</t>
  </si>
  <si>
    <t>Zakup zespołu szafek szkolnych na wyposażenie Szkoły Podstawowej Nr 1 we Wschowie</t>
  </si>
  <si>
    <t>27 675,00</t>
  </si>
  <si>
    <t>80104</t>
  </si>
  <si>
    <t xml:space="preserve">Przedszkola </t>
  </si>
  <si>
    <t>15 000,00</t>
  </si>
  <si>
    <t>Modernizacja korytarza  na piętrze Przedszkola Nr 5 we Wschowie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</si>
  <si>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</si>
  <si>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</si>
  <si>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96 897,00</t>
  </si>
  <si>
    <t xml:space="preserve">Utworzenie sali doświadczania świata w Przeszkolu Nr 3 we Wschowie </t>
  </si>
  <si>
    <t>80150</t>
  </si>
  <si>
    <t>Realizacja zadań wymagających stosowania specjalnej organizacji nauki i metod pracy dla dzieci i młodzieży w szkołach podstawowych</t>
  </si>
  <si>
    <t>60 745,00</t>
  </si>
  <si>
    <t>Zakup aparatu EEG Biofeedback dla Szkoły Podstawowej Nr 2 we Wschowie</t>
  </si>
  <si>
    <t>23 600,00</t>
  </si>
  <si>
    <t>Zakup powiększalnika Da Vinci HD OCR 24 dla dzieci w  Szkole Podstawowej Nr 1 we Wschowie</t>
  </si>
  <si>
    <t>11 499,00</t>
  </si>
  <si>
    <t xml:space="preserve">Zakup urządzenia  do terapii słuchowej metodą Tomatisa dla Szkoły Podstawowej Nr 2 we Wschowie </t>
  </si>
  <si>
    <t>25 646,00</t>
  </si>
  <si>
    <t>80195</t>
  </si>
  <si>
    <t>6 526 601,00</t>
  </si>
  <si>
    <t>28 950,00</t>
  </si>
  <si>
    <t>Termomodernizacja obiektów użyteczności publicznej w Gminie  Wschowa - zadanie realizowane w ramach WPF</t>
  </si>
  <si>
    <t>6057</t>
  </si>
  <si>
    <t>5 444 937,00</t>
  </si>
  <si>
    <t>6059</t>
  </si>
  <si>
    <t>1 052 714,00</t>
  </si>
  <si>
    <t>851</t>
  </si>
  <si>
    <t>Ochrona zdrowia</t>
  </si>
  <si>
    <t>85154</t>
  </si>
  <si>
    <t>Przeciwdziałanie alkoholizmowi</t>
  </si>
  <si>
    <t>Modernizacja  pomieszczeń:  Punktu konsultacyjno - terapeutycznego i Gminnej Komisji   Rozwiązywania Problemów  Alkoholowych i Przeciwdziałania  Narkomanii</t>
  </si>
  <si>
    <t>900</t>
  </si>
  <si>
    <t>Gospodarka komunalna i ochrona środowiska</t>
  </si>
  <si>
    <t>252 127,00</t>
  </si>
  <si>
    <t>90001</t>
  </si>
  <si>
    <t>Gospodarka ściekowa i ochrona wód</t>
  </si>
  <si>
    <t>24 000,00</t>
  </si>
  <si>
    <t xml:space="preserve">Budowa fragmentów: sieci kanalizacji sanitarnej ,sieci kanalizacji deszczowej i sieci wodociągowej zlokalizowanych na działkach  nr 1434/1,  nr 1328,  nr 1330 i nr 1319 przy ul. Obrońców Warszawy  we Wschowie </t>
  </si>
  <si>
    <t>90002</t>
  </si>
  <si>
    <t>Gospodarka odpadami</t>
  </si>
  <si>
    <t>60 000,00</t>
  </si>
  <si>
    <t>Rekultywacja składowiska odpadów komunalnych w Tylewicach - zadanie realizowane w ramach WPF</t>
  </si>
  <si>
    <t>90004</t>
  </si>
  <si>
    <t>Utrzymanie zieleni w miastach i gminach</t>
  </si>
  <si>
    <t>37 496,00</t>
  </si>
  <si>
    <t>Budowa placu zabaw i siłowni zewnętrznej w Nowej Wsi - zadanie realizowane w ramach  ustawowego funduszu sołeckiego</t>
  </si>
  <si>
    <t>16 326,00</t>
  </si>
  <si>
    <t>Budowa placu zabaw w Kandlewie - zadanie realizowane w ramach  ustawowego  funduszu sołeckiego, zadanie realizowane w ramach WPF</t>
  </si>
  <si>
    <t>10 717,00</t>
  </si>
  <si>
    <t>Budowa placu zabaw w Kandlewie - zadanie realizowane w ramach wydatków sołectwa, zadanie realizowane w ramach WPF</t>
  </si>
  <si>
    <t>10 453,00</t>
  </si>
  <si>
    <t>90015</t>
  </si>
  <si>
    <t>Oświetlenie ulic, placów i dróg</t>
  </si>
  <si>
    <t>43 200,00</t>
  </si>
  <si>
    <t>Budowa linii oświetlenia ulicznego  na ulicy Lwiej we Wschowie- zadanie realizowane w ramach WPF</t>
  </si>
  <si>
    <t>13 200,00</t>
  </si>
  <si>
    <t xml:space="preserve">Budowa linii oświetlenia ulicznego w Siedlnicy - zadanie realizowane w ramach  ustawowego funduszu sołeckiego </t>
  </si>
  <si>
    <t>27 500,00</t>
  </si>
  <si>
    <t>Przebudowa linii oświetlenia ulicznego zlokalizowanej na uliicy Wieniawskiego we Wschowie - projekt</t>
  </si>
  <si>
    <t>2 500,00</t>
  </si>
  <si>
    <t>90095</t>
  </si>
  <si>
    <t>87 431,00</t>
  </si>
  <si>
    <t>Remont szaletów na plaży w Lginiu</t>
  </si>
  <si>
    <t>Uzbrojenie terenów inwestycyjnych w ramach Strefy Aktywności Gospodarczej II we Wschowie - zadanie realizowane w ramach WPF</t>
  </si>
  <si>
    <t>52 431,00</t>
  </si>
  <si>
    <t>921</t>
  </si>
  <si>
    <t>Kultura i ochrona dziedzictwa narodowego</t>
  </si>
  <si>
    <t>1 093 951,00</t>
  </si>
  <si>
    <t>92109</t>
  </si>
  <si>
    <t>Domy i ośrodki kultury, świetlice i kluby</t>
  </si>
  <si>
    <t>709 266,00</t>
  </si>
  <si>
    <t>Klimatyzacja sali wiejskiej w Osowej Sieni - zadanie realizowane w ramach  ustawowego funduszu sołeckiego</t>
  </si>
  <si>
    <t>26 116,00</t>
  </si>
  <si>
    <t>Klimatyzacja sali wiejskiej w Osowej Sieni - zadanie realizowane w ramach wydatków sołectwa</t>
  </si>
  <si>
    <t>5 400,00</t>
  </si>
  <si>
    <t>Modernizacja  i cyfryzacja wraz z montażem systemu nagłośnienia sali widowiskowej Centrum Kultury i Rekreacji we Wschowie - zadanie realizowane w ramach WPF</t>
  </si>
  <si>
    <t>632 000,00</t>
  </si>
  <si>
    <t>Modernizacja sali wiejskiej w Dębowej Łęce - zadanie realizowane w ramach ustawowego funduszu sołeckiego</t>
  </si>
  <si>
    <t>20 000,00</t>
  </si>
  <si>
    <t>Modernizacja sali wiejskiej w Lginiu - zadanie realizowane w ramach ustawowego funduszu sołeckiego</t>
  </si>
  <si>
    <t>14 750,00</t>
  </si>
  <si>
    <t>Modernizacja tarasu  przy sali wiejskiej w Łysinach - zadanie realizowane w ramach ustawowego funduszu sołeckiego</t>
  </si>
  <si>
    <t>92120</t>
  </si>
  <si>
    <t>Ochrona zabytków i opieka nad zabytkami</t>
  </si>
  <si>
    <t>384 685,00</t>
  </si>
  <si>
    <t>264 685,00</t>
  </si>
  <si>
    <t>Wschowa, Zbór Ewangelicki Kripplein Christi ( XVII w): remont konstrukcji więźby  dachowej wraz z wymianą pokrycia dachowego  i wymianą instalacji odgromowej  - zadanie realizowane w ramach WPF</t>
  </si>
  <si>
    <t>6053</t>
  </si>
  <si>
    <t>120 000,00</t>
  </si>
  <si>
    <t>926</t>
  </si>
  <si>
    <t>Kultura fizyczna</t>
  </si>
  <si>
    <t>189 634,00</t>
  </si>
  <si>
    <t>92601</t>
  </si>
  <si>
    <t>Obiekty sportowe</t>
  </si>
  <si>
    <t xml:space="preserve">Nowoczesny stadion sportowy - zadanie realizowane w ramach Wschowskiego Budżetu Obywatelskiego </t>
  </si>
  <si>
    <t>79 490,00</t>
  </si>
  <si>
    <t>Ogrodzenie i utwardzenie  kostką brukową boiska  w Łęgoniu - zadanie realizowane w ramach  ustawowego funduszu sołeckiego</t>
  </si>
  <si>
    <t>11 144,00</t>
  </si>
  <si>
    <t xml:space="preserve">Ścianka wspinaczkowa ( sala gimnastyczna w  Szkole Podstawowej Nr 2 we Wschowie)  -  zadanie realizowane w ramach Wschowskiego  Budżetu Obywatelskiego </t>
  </si>
  <si>
    <t>Razem:</t>
  </si>
  <si>
    <t>12 013 447,00</t>
  </si>
  <si>
    <t xml:space="preserve">Plan po zmianach </t>
  </si>
  <si>
    <t>Wykonanie</t>
  </si>
  <si>
    <t>%</t>
  </si>
  <si>
    <t>Dofinansowanie zakupu pralnicy i suszarki  dla Komendy Powiatowej Państwowej Straży Pożarnej we Wschowie w ramach zadania: " Doposażenie  Krajowego Systemu  Ratowniczo Gaśniczego  Województwa Lubuskiego w zestawy do odkażania i impregnacji ubrań specjalnych"</t>
  </si>
  <si>
    <r>
      <t xml:space="preserve">Modernizacja sali gimnastycznej w Szkole Podstawowej Nr 1 we Wschowie, </t>
    </r>
    <r>
      <rPr>
        <b/>
        <sz val="8"/>
        <color indexed="8"/>
        <rFont val="Arial"/>
        <family val="2"/>
      </rPr>
      <t>w tym: wydatki niewygasające z upływem roku budżetowego 2018 - 223 935,56</t>
    </r>
  </si>
  <si>
    <t xml:space="preserve">Tabela Nr 5 </t>
  </si>
  <si>
    <t>Wydatki majątkowe Miasta i Gminy Wschowa wykonane na dzień 31 grudnia 2018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</si>
</sst>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0" fillId="32" borderId="0" applyNumberFormat="0" applyBorder="0" applyAlignment="0" applyProtection="0"/>
  </cellStyleXfs>
  <cellXfs count="39">
    <xf numFmtId="0" fontId="1" fillId="0" borderId="0" xfId="0" applyNumberFormat="1" applyFont="1" applyFill="1" applyBorder="1" applyAlignment="1" applyProtection="1">
      <alignment horizontal="left"/>
      <protection locked="0"/>
    </xf>
    <xf numFmtId="10" fontId="5" fillId="33" borderId="10" xfId="0" applyNumberFormat="1" applyFont="1" applyFill="1" applyBorder="1" applyAlignment="1" applyProtection="1">
      <alignment horizontal="right" vertical="center"/>
      <protection locked="0"/>
    </xf>
    <xf numFmtId="10" fontId="0" fillId="34" borderId="10" xfId="0" applyNumberFormat="1" applyFont="1" applyFill="1" applyBorder="1" applyAlignment="1" applyProtection="1">
      <alignment horizontal="right" vertical="center"/>
      <protection locked="0"/>
    </xf>
    <xf numFmtId="10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35" borderId="13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10" xfId="0" applyNumberFormat="1" applyFont="1" applyFill="1" applyBorder="1" applyAlignment="1" applyProtection="1">
      <alignment horizontal="right" vertical="center"/>
      <protection locked="0"/>
    </xf>
    <xf numFmtId="4" fontId="0" fillId="34" borderId="10" xfId="0" applyNumberFormat="1" applyFont="1" applyFill="1" applyBorder="1" applyAlignment="1" applyProtection="1">
      <alignment horizontal="right" vertical="center"/>
      <protection locked="0"/>
    </xf>
    <xf numFmtId="4" fontId="0" fillId="0" borderId="10" xfId="0" applyNumberFormat="1" applyFont="1" applyFill="1" applyBorder="1" applyAlignment="1" applyProtection="1">
      <alignment horizontal="right" vertical="center"/>
      <protection locked="0"/>
    </xf>
    <xf numFmtId="4" fontId="5" fillId="33" borderId="10" xfId="0" applyNumberFormat="1" applyFont="1" applyFill="1" applyBorder="1" applyAlignment="1" applyProtection="1">
      <alignment horizontal="right" vertical="center"/>
      <protection locked="0"/>
    </xf>
    <xf numFmtId="4" fontId="5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8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35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9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6" xfId="0" applyNumberFormat="1" applyFont="1" applyFill="1" applyBorder="1" applyAlignment="1" applyProtection="1">
      <alignment horizontal="right" vertical="center" wrapText="1"/>
      <protection locked="0"/>
    </xf>
    <xf numFmtId="49" fontId="0" fillId="35" borderId="0" xfId="0" applyNumberFormat="1" applyFill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showGridLines="0" tabSelected="1" view="pageLayout" workbookViewId="0" topLeftCell="A118">
      <selection activeCell="G19" sqref="G19"/>
    </sheetView>
  </sheetViews>
  <sheetFormatPr defaultColWidth="9.33203125" defaultRowHeight="12.75"/>
  <cols>
    <col min="1" max="1" width="2.5" style="0" customWidth="1"/>
    <col min="2" max="2" width="10.16015625" style="0" customWidth="1"/>
    <col min="3" max="4" width="7.83203125" style="0" customWidth="1"/>
    <col min="5" max="5" width="8.83203125" style="0" customWidth="1"/>
    <col min="6" max="6" width="1.171875" style="0" customWidth="1"/>
    <col min="7" max="7" width="34.83203125" style="0" customWidth="1"/>
    <col min="8" max="8" width="8.66015625" style="0" customWidth="1"/>
    <col min="9" max="9" width="8.5" style="0" customWidth="1"/>
    <col min="10" max="10" width="1.171875" style="0" customWidth="1"/>
    <col min="11" max="12" width="16.83203125" style="0" customWidth="1"/>
  </cols>
  <sheetData>
    <row r="1" spans="11:12" ht="28.5" customHeight="1">
      <c r="K1" s="33" t="s">
        <v>215</v>
      </c>
      <c r="L1" s="33"/>
    </row>
    <row r="2" spans="1:12" ht="46.5" customHeight="1">
      <c r="A2" s="22" t="s">
        <v>216</v>
      </c>
      <c r="B2" s="22"/>
      <c r="C2" s="22"/>
      <c r="D2" s="22"/>
      <c r="E2" s="22"/>
      <c r="F2" s="22"/>
      <c r="G2" s="22"/>
      <c r="H2" s="22"/>
      <c r="I2" s="22"/>
      <c r="J2" s="22"/>
      <c r="K2" s="23"/>
      <c r="L2" s="23"/>
    </row>
    <row r="3" spans="2:12" ht="23.25" customHeight="1">
      <c r="B3" s="4" t="s">
        <v>0</v>
      </c>
      <c r="C3" s="19" t="s">
        <v>1</v>
      </c>
      <c r="D3" s="19"/>
      <c r="E3" s="19" t="s">
        <v>2</v>
      </c>
      <c r="F3" s="19"/>
      <c r="G3" s="4" t="s">
        <v>3</v>
      </c>
      <c r="H3" s="19" t="s">
        <v>210</v>
      </c>
      <c r="I3" s="19"/>
      <c r="J3" s="19"/>
      <c r="K3" s="5" t="s">
        <v>211</v>
      </c>
      <c r="L3" s="5" t="s">
        <v>212</v>
      </c>
    </row>
    <row r="4" spans="2:12" ht="16.5" customHeight="1">
      <c r="B4" s="6" t="s">
        <v>4</v>
      </c>
      <c r="C4" s="20"/>
      <c r="D4" s="20"/>
      <c r="E4" s="20"/>
      <c r="F4" s="20"/>
      <c r="G4" s="7" t="s">
        <v>5</v>
      </c>
      <c r="H4" s="21" t="s">
        <v>6</v>
      </c>
      <c r="I4" s="21"/>
      <c r="J4" s="21"/>
      <c r="K4" s="16">
        <v>3200</v>
      </c>
      <c r="L4" s="1">
        <f>(K4/H4)*100%</f>
        <v>1</v>
      </c>
    </row>
    <row r="5" spans="2:12" ht="24" customHeight="1">
      <c r="B5" s="8"/>
      <c r="C5" s="24" t="s">
        <v>7</v>
      </c>
      <c r="D5" s="24"/>
      <c r="E5" s="24"/>
      <c r="F5" s="24"/>
      <c r="G5" s="9" t="s">
        <v>8</v>
      </c>
      <c r="H5" s="25" t="s">
        <v>6</v>
      </c>
      <c r="I5" s="25"/>
      <c r="J5" s="25"/>
      <c r="K5" s="14">
        <v>3200</v>
      </c>
      <c r="L5" s="2">
        <f aca="true" t="shared" si="0" ref="L5:L68">(K5/H5)*100%</f>
        <v>1</v>
      </c>
    </row>
    <row r="6" spans="2:12" ht="25.5" customHeight="1">
      <c r="B6" s="8"/>
      <c r="C6" s="26"/>
      <c r="D6" s="26"/>
      <c r="E6" s="27" t="s">
        <v>9</v>
      </c>
      <c r="F6" s="27"/>
      <c r="G6" s="10" t="s">
        <v>10</v>
      </c>
      <c r="H6" s="28" t="s">
        <v>6</v>
      </c>
      <c r="I6" s="28"/>
      <c r="J6" s="28"/>
      <c r="K6" s="15">
        <v>3200</v>
      </c>
      <c r="L6" s="3">
        <f t="shared" si="0"/>
        <v>1</v>
      </c>
    </row>
    <row r="7" spans="2:12" ht="27.75" customHeight="1">
      <c r="B7" s="8"/>
      <c r="C7" s="26"/>
      <c r="D7" s="26"/>
      <c r="E7" s="26"/>
      <c r="F7" s="26"/>
      <c r="G7" s="10" t="s">
        <v>11</v>
      </c>
      <c r="H7" s="28" t="s">
        <v>6</v>
      </c>
      <c r="I7" s="28"/>
      <c r="J7" s="28"/>
      <c r="K7" s="15">
        <v>3200</v>
      </c>
      <c r="L7" s="3">
        <f t="shared" si="0"/>
        <v>1</v>
      </c>
    </row>
    <row r="8" spans="2:12" ht="16.5" customHeight="1">
      <c r="B8" s="6" t="s">
        <v>12</v>
      </c>
      <c r="C8" s="20"/>
      <c r="D8" s="20"/>
      <c r="E8" s="20"/>
      <c r="F8" s="20"/>
      <c r="G8" s="7" t="s">
        <v>13</v>
      </c>
      <c r="H8" s="21" t="s">
        <v>14</v>
      </c>
      <c r="I8" s="21"/>
      <c r="J8" s="21"/>
      <c r="K8" s="16">
        <f>SUM(K9+K12+K23)</f>
        <v>2352288.96</v>
      </c>
      <c r="L8" s="1">
        <f t="shared" si="0"/>
        <v>0.9908646759697655</v>
      </c>
    </row>
    <row r="9" spans="2:12" ht="16.5" customHeight="1">
      <c r="B9" s="8"/>
      <c r="C9" s="24" t="s">
        <v>15</v>
      </c>
      <c r="D9" s="24"/>
      <c r="E9" s="24"/>
      <c r="F9" s="24"/>
      <c r="G9" s="9" t="s">
        <v>16</v>
      </c>
      <c r="H9" s="25" t="s">
        <v>17</v>
      </c>
      <c r="I9" s="25"/>
      <c r="J9" s="25"/>
      <c r="K9" s="14">
        <v>93220.23</v>
      </c>
      <c r="L9" s="2">
        <f t="shared" si="0"/>
        <v>0.998973702258991</v>
      </c>
    </row>
    <row r="10" spans="2:12" ht="66" customHeight="1">
      <c r="B10" s="8"/>
      <c r="C10" s="26"/>
      <c r="D10" s="26"/>
      <c r="E10" s="27" t="s">
        <v>18</v>
      </c>
      <c r="F10" s="27"/>
      <c r="G10" s="10" t="s">
        <v>19</v>
      </c>
      <c r="H10" s="28" t="s">
        <v>17</v>
      </c>
      <c r="I10" s="28"/>
      <c r="J10" s="28"/>
      <c r="K10" s="15">
        <v>93220.23</v>
      </c>
      <c r="L10" s="3">
        <f t="shared" si="0"/>
        <v>0.998973702258991</v>
      </c>
    </row>
    <row r="11" spans="2:12" ht="35.25" customHeight="1">
      <c r="B11" s="8"/>
      <c r="C11" s="26"/>
      <c r="D11" s="26"/>
      <c r="E11" s="26"/>
      <c r="F11" s="26"/>
      <c r="G11" s="10" t="s">
        <v>20</v>
      </c>
      <c r="H11" s="28" t="s">
        <v>17</v>
      </c>
      <c r="I11" s="28"/>
      <c r="J11" s="28"/>
      <c r="K11" s="15">
        <v>93220.23</v>
      </c>
      <c r="L11" s="3">
        <f t="shared" si="0"/>
        <v>0.998973702258991</v>
      </c>
    </row>
    <row r="12" spans="2:12" ht="16.5" customHeight="1">
      <c r="B12" s="8"/>
      <c r="C12" s="24" t="s">
        <v>21</v>
      </c>
      <c r="D12" s="24"/>
      <c r="E12" s="24"/>
      <c r="F12" s="24"/>
      <c r="G12" s="9" t="s">
        <v>22</v>
      </c>
      <c r="H12" s="29" t="s">
        <v>23</v>
      </c>
      <c r="I12" s="29"/>
      <c r="J12" s="29"/>
      <c r="K12" s="14">
        <v>1808501.25</v>
      </c>
      <c r="L12" s="2">
        <f t="shared" si="0"/>
        <v>0.988203988986328</v>
      </c>
    </row>
    <row r="13" spans="2:12" ht="30.75" customHeight="1">
      <c r="B13" s="8"/>
      <c r="C13" s="26"/>
      <c r="D13" s="26"/>
      <c r="E13" s="27" t="s">
        <v>9</v>
      </c>
      <c r="F13" s="27"/>
      <c r="G13" s="10" t="s">
        <v>10</v>
      </c>
      <c r="H13" s="28" t="s">
        <v>23</v>
      </c>
      <c r="I13" s="28"/>
      <c r="J13" s="28"/>
      <c r="K13" s="15">
        <f>SUM(K14:K22)</f>
        <v>1808501.25</v>
      </c>
      <c r="L13" s="3">
        <f t="shared" si="0"/>
        <v>0.988203988986328</v>
      </c>
    </row>
    <row r="14" spans="2:12" ht="41.25" customHeight="1">
      <c r="B14" s="8"/>
      <c r="C14" s="26"/>
      <c r="D14" s="26"/>
      <c r="E14" s="26"/>
      <c r="F14" s="26"/>
      <c r="G14" s="10" t="s">
        <v>24</v>
      </c>
      <c r="H14" s="28" t="s">
        <v>25</v>
      </c>
      <c r="I14" s="28"/>
      <c r="J14" s="28"/>
      <c r="K14" s="15">
        <v>29237.37</v>
      </c>
      <c r="L14" s="3">
        <f t="shared" si="0"/>
        <v>0.996705870321129</v>
      </c>
    </row>
    <row r="15" spans="2:12" ht="78" customHeight="1">
      <c r="B15" s="8"/>
      <c r="C15" s="26"/>
      <c r="D15" s="26"/>
      <c r="E15" s="26"/>
      <c r="F15" s="26"/>
      <c r="G15" s="10" t="s">
        <v>26</v>
      </c>
      <c r="H15" s="28" t="s">
        <v>27</v>
      </c>
      <c r="I15" s="28"/>
      <c r="J15" s="28"/>
      <c r="K15" s="15">
        <v>1467555.75</v>
      </c>
      <c r="L15" s="3">
        <f t="shared" si="0"/>
        <v>0.9912554998237084</v>
      </c>
    </row>
    <row r="16" spans="2:12" ht="45" customHeight="1">
      <c r="B16" s="8"/>
      <c r="C16" s="26"/>
      <c r="D16" s="26"/>
      <c r="E16" s="26"/>
      <c r="F16" s="26"/>
      <c r="G16" s="10" t="s">
        <v>28</v>
      </c>
      <c r="H16" s="28" t="s">
        <v>29</v>
      </c>
      <c r="I16" s="28"/>
      <c r="J16" s="28"/>
      <c r="K16" s="15">
        <v>37884</v>
      </c>
      <c r="L16" s="3">
        <f t="shared" si="0"/>
        <v>1</v>
      </c>
    </row>
    <row r="17" spans="2:12" ht="55.5" customHeight="1">
      <c r="B17" s="8"/>
      <c r="C17" s="26"/>
      <c r="D17" s="26"/>
      <c r="E17" s="26"/>
      <c r="F17" s="26"/>
      <c r="G17" s="10" t="s">
        <v>30</v>
      </c>
      <c r="H17" s="28" t="s">
        <v>31</v>
      </c>
      <c r="I17" s="28"/>
      <c r="J17" s="28"/>
      <c r="K17" s="15">
        <v>24969</v>
      </c>
      <c r="L17" s="3">
        <f t="shared" si="0"/>
        <v>1</v>
      </c>
    </row>
    <row r="18" spans="2:12" ht="32.25" customHeight="1">
      <c r="B18" s="8"/>
      <c r="C18" s="26"/>
      <c r="D18" s="26"/>
      <c r="E18" s="26"/>
      <c r="F18" s="26"/>
      <c r="G18" s="10" t="s">
        <v>32</v>
      </c>
      <c r="H18" s="28" t="s">
        <v>33</v>
      </c>
      <c r="I18" s="28"/>
      <c r="J18" s="28"/>
      <c r="K18" s="15">
        <v>0</v>
      </c>
      <c r="L18" s="3">
        <f t="shared" si="0"/>
        <v>0</v>
      </c>
    </row>
    <row r="19" spans="2:12" ht="50.25" customHeight="1">
      <c r="B19" s="11"/>
      <c r="C19" s="30"/>
      <c r="D19" s="30"/>
      <c r="E19" s="30"/>
      <c r="F19" s="30"/>
      <c r="G19" s="10" t="s">
        <v>34</v>
      </c>
      <c r="H19" s="28" t="s">
        <v>35</v>
      </c>
      <c r="I19" s="28"/>
      <c r="J19" s="28"/>
      <c r="K19" s="15">
        <v>96930.96</v>
      </c>
      <c r="L19" s="3">
        <f t="shared" si="0"/>
        <v>0.9791006060606061</v>
      </c>
    </row>
    <row r="20" spans="2:12" ht="54.75" customHeight="1">
      <c r="B20" s="12"/>
      <c r="C20" s="31"/>
      <c r="D20" s="31"/>
      <c r="E20" s="31"/>
      <c r="F20" s="31"/>
      <c r="G20" s="10" t="s">
        <v>36</v>
      </c>
      <c r="H20" s="28" t="s">
        <v>37</v>
      </c>
      <c r="I20" s="28"/>
      <c r="J20" s="28"/>
      <c r="K20" s="15">
        <v>52890</v>
      </c>
      <c r="L20" s="3">
        <f t="shared" si="0"/>
        <v>0.9998109640831758</v>
      </c>
    </row>
    <row r="21" spans="2:12" ht="36.75" customHeight="1">
      <c r="B21" s="8"/>
      <c r="C21" s="26"/>
      <c r="D21" s="26"/>
      <c r="E21" s="26"/>
      <c r="F21" s="26"/>
      <c r="G21" s="10" t="s">
        <v>38</v>
      </c>
      <c r="H21" s="28" t="s">
        <v>39</v>
      </c>
      <c r="I21" s="28"/>
      <c r="J21" s="28"/>
      <c r="K21" s="15">
        <v>280</v>
      </c>
      <c r="L21" s="3">
        <f t="shared" si="0"/>
        <v>0.06222222222222222</v>
      </c>
    </row>
    <row r="22" spans="2:12" ht="51" customHeight="1">
      <c r="B22" s="8"/>
      <c r="C22" s="26"/>
      <c r="D22" s="26"/>
      <c r="E22" s="26"/>
      <c r="F22" s="26"/>
      <c r="G22" s="10" t="s">
        <v>40</v>
      </c>
      <c r="H22" s="28" t="s">
        <v>35</v>
      </c>
      <c r="I22" s="28"/>
      <c r="J22" s="28"/>
      <c r="K22" s="15">
        <v>98754.17</v>
      </c>
      <c r="L22" s="3">
        <f t="shared" si="0"/>
        <v>0.9975168686868686</v>
      </c>
    </row>
    <row r="23" spans="2:12" ht="18" customHeight="1">
      <c r="B23" s="8"/>
      <c r="C23" s="24" t="s">
        <v>41</v>
      </c>
      <c r="D23" s="24"/>
      <c r="E23" s="24"/>
      <c r="F23" s="24"/>
      <c r="G23" s="9" t="s">
        <v>42</v>
      </c>
      <c r="H23" s="29" t="s">
        <v>43</v>
      </c>
      <c r="I23" s="29"/>
      <c r="J23" s="29"/>
      <c r="K23" s="14">
        <v>450567.48</v>
      </c>
      <c r="L23" s="2">
        <f t="shared" si="0"/>
        <v>0.9999921876907302</v>
      </c>
    </row>
    <row r="24" spans="2:12" ht="24" customHeight="1">
      <c r="B24" s="8"/>
      <c r="C24" s="26"/>
      <c r="D24" s="26"/>
      <c r="E24" s="27" t="s">
        <v>9</v>
      </c>
      <c r="F24" s="27"/>
      <c r="G24" s="10" t="s">
        <v>10</v>
      </c>
      <c r="H24" s="28" t="s">
        <v>43</v>
      </c>
      <c r="I24" s="28"/>
      <c r="J24" s="28"/>
      <c r="K24" s="15">
        <v>450567.48</v>
      </c>
      <c r="L24" s="3">
        <f t="shared" si="0"/>
        <v>0.9999921876907302</v>
      </c>
    </row>
    <row r="25" spans="2:12" ht="32.25" customHeight="1">
      <c r="B25" s="8"/>
      <c r="C25" s="26"/>
      <c r="D25" s="26"/>
      <c r="E25" s="26"/>
      <c r="F25" s="26"/>
      <c r="G25" s="10" t="s">
        <v>44</v>
      </c>
      <c r="H25" s="28" t="s">
        <v>43</v>
      </c>
      <c r="I25" s="28"/>
      <c r="J25" s="28"/>
      <c r="K25" s="15">
        <v>450567.48</v>
      </c>
      <c r="L25" s="3">
        <f t="shared" si="0"/>
        <v>0.9999921876907302</v>
      </c>
    </row>
    <row r="26" spans="2:12" ht="16.5" customHeight="1">
      <c r="B26" s="6" t="s">
        <v>45</v>
      </c>
      <c r="C26" s="20"/>
      <c r="D26" s="20"/>
      <c r="E26" s="20"/>
      <c r="F26" s="20"/>
      <c r="G26" s="7" t="s">
        <v>46</v>
      </c>
      <c r="H26" s="21" t="s">
        <v>47</v>
      </c>
      <c r="I26" s="21"/>
      <c r="J26" s="21"/>
      <c r="K26" s="16">
        <v>614374.23</v>
      </c>
      <c r="L26" s="1">
        <f t="shared" si="0"/>
        <v>0.984428946373291</v>
      </c>
    </row>
    <row r="27" spans="2:12" ht="21" customHeight="1">
      <c r="B27" s="8"/>
      <c r="C27" s="24" t="s">
        <v>48</v>
      </c>
      <c r="D27" s="24"/>
      <c r="E27" s="24"/>
      <c r="F27" s="24"/>
      <c r="G27" s="9" t="s">
        <v>49</v>
      </c>
      <c r="H27" s="25" t="s">
        <v>47</v>
      </c>
      <c r="I27" s="25"/>
      <c r="J27" s="25"/>
      <c r="K27" s="14">
        <f>SUM(K28+K33)</f>
        <v>614374.23</v>
      </c>
      <c r="L27" s="2">
        <f t="shared" si="0"/>
        <v>0.984428946373291</v>
      </c>
    </row>
    <row r="28" spans="2:12" ht="26.25" customHeight="1">
      <c r="B28" s="8"/>
      <c r="C28" s="26"/>
      <c r="D28" s="26"/>
      <c r="E28" s="27" t="s">
        <v>9</v>
      </c>
      <c r="F28" s="27"/>
      <c r="G28" s="10" t="s">
        <v>10</v>
      </c>
      <c r="H28" s="28" t="s">
        <v>50</v>
      </c>
      <c r="I28" s="28"/>
      <c r="J28" s="28"/>
      <c r="K28" s="15">
        <f>SUM(K29:K32)</f>
        <v>180972.40000000002</v>
      </c>
      <c r="L28" s="3">
        <f t="shared" si="0"/>
        <v>0.988380120152922</v>
      </c>
    </row>
    <row r="29" spans="2:12" ht="30" customHeight="1">
      <c r="B29" s="8"/>
      <c r="C29" s="26"/>
      <c r="D29" s="26"/>
      <c r="E29" s="26"/>
      <c r="F29" s="26"/>
      <c r="G29" s="10" t="s">
        <v>51</v>
      </c>
      <c r="H29" s="28" t="s">
        <v>52</v>
      </c>
      <c r="I29" s="28"/>
      <c r="J29" s="28"/>
      <c r="K29" s="15">
        <v>20776.49</v>
      </c>
      <c r="L29" s="3">
        <f t="shared" si="0"/>
        <v>0.9988697115384616</v>
      </c>
    </row>
    <row r="30" spans="2:12" ht="33" customHeight="1">
      <c r="B30" s="8"/>
      <c r="C30" s="26"/>
      <c r="D30" s="26"/>
      <c r="E30" s="26"/>
      <c r="F30" s="26"/>
      <c r="G30" s="10" t="s">
        <v>53</v>
      </c>
      <c r="H30" s="28" t="s">
        <v>54</v>
      </c>
      <c r="I30" s="28"/>
      <c r="J30" s="28"/>
      <c r="K30" s="15">
        <v>29500</v>
      </c>
      <c r="L30" s="3">
        <f t="shared" si="0"/>
        <v>0.9833333333333333</v>
      </c>
    </row>
    <row r="31" spans="2:12" ht="42" customHeight="1">
      <c r="B31" s="8"/>
      <c r="C31" s="26"/>
      <c r="D31" s="26"/>
      <c r="E31" s="26"/>
      <c r="F31" s="26"/>
      <c r="G31" s="10" t="s">
        <v>55</v>
      </c>
      <c r="H31" s="28" t="s">
        <v>56</v>
      </c>
      <c r="I31" s="28"/>
      <c r="J31" s="28"/>
      <c r="K31" s="15">
        <v>15387.5</v>
      </c>
      <c r="L31" s="3">
        <f t="shared" si="0"/>
        <v>0.9991883116883117</v>
      </c>
    </row>
    <row r="32" spans="2:12" ht="34.5" customHeight="1">
      <c r="B32" s="8"/>
      <c r="C32" s="26"/>
      <c r="D32" s="26"/>
      <c r="E32" s="30"/>
      <c r="F32" s="30"/>
      <c r="G32" s="10" t="s">
        <v>57</v>
      </c>
      <c r="H32" s="28" t="s">
        <v>58</v>
      </c>
      <c r="I32" s="28"/>
      <c r="J32" s="28"/>
      <c r="K32" s="15">
        <v>115308.41</v>
      </c>
      <c r="L32" s="3">
        <f t="shared" si="0"/>
        <v>0.9863850299401198</v>
      </c>
    </row>
    <row r="33" spans="2:12" ht="31.5" customHeight="1">
      <c r="B33" s="8"/>
      <c r="C33" s="26"/>
      <c r="D33" s="26"/>
      <c r="E33" s="27" t="s">
        <v>59</v>
      </c>
      <c r="F33" s="27"/>
      <c r="G33" s="10" t="s">
        <v>60</v>
      </c>
      <c r="H33" s="28" t="s">
        <v>61</v>
      </c>
      <c r="I33" s="28"/>
      <c r="J33" s="28"/>
      <c r="K33" s="15">
        <v>433401.83</v>
      </c>
      <c r="L33" s="3">
        <f t="shared" si="0"/>
        <v>0.982788417930484</v>
      </c>
    </row>
    <row r="34" spans="2:12" ht="32.25" customHeight="1">
      <c r="B34" s="11"/>
      <c r="C34" s="30"/>
      <c r="D34" s="30"/>
      <c r="E34" s="27"/>
      <c r="F34" s="27"/>
      <c r="G34" s="10" t="s">
        <v>62</v>
      </c>
      <c r="H34" s="28" t="s">
        <v>61</v>
      </c>
      <c r="I34" s="28"/>
      <c r="J34" s="28"/>
      <c r="K34" s="15">
        <v>433401.83</v>
      </c>
      <c r="L34" s="3">
        <f t="shared" si="0"/>
        <v>0.982788417930484</v>
      </c>
    </row>
    <row r="35" spans="2:12" ht="16.5" customHeight="1">
      <c r="B35" s="6" t="s">
        <v>63</v>
      </c>
      <c r="C35" s="20"/>
      <c r="D35" s="20"/>
      <c r="E35" s="20"/>
      <c r="F35" s="20"/>
      <c r="G35" s="7" t="s">
        <v>64</v>
      </c>
      <c r="H35" s="21" t="s">
        <v>65</v>
      </c>
      <c r="I35" s="21"/>
      <c r="J35" s="21"/>
      <c r="K35" s="16">
        <v>0</v>
      </c>
      <c r="L35" s="1">
        <f t="shared" si="0"/>
        <v>0</v>
      </c>
    </row>
    <row r="36" spans="2:12" ht="29.25" customHeight="1">
      <c r="B36" s="8"/>
      <c r="C36" s="24" t="s">
        <v>66</v>
      </c>
      <c r="D36" s="24"/>
      <c r="E36" s="24"/>
      <c r="F36" s="24"/>
      <c r="G36" s="9" t="s">
        <v>67</v>
      </c>
      <c r="H36" s="25" t="s">
        <v>65</v>
      </c>
      <c r="I36" s="25"/>
      <c r="J36" s="25"/>
      <c r="K36" s="14">
        <v>0</v>
      </c>
      <c r="L36" s="2">
        <f t="shared" si="0"/>
        <v>0</v>
      </c>
    </row>
    <row r="37" spans="2:12" ht="30" customHeight="1">
      <c r="B37" s="8"/>
      <c r="C37" s="26"/>
      <c r="D37" s="26"/>
      <c r="E37" s="27" t="s">
        <v>59</v>
      </c>
      <c r="F37" s="27"/>
      <c r="G37" s="10" t="s">
        <v>60</v>
      </c>
      <c r="H37" s="28" t="s">
        <v>65</v>
      </c>
      <c r="I37" s="28"/>
      <c r="J37" s="28"/>
      <c r="K37" s="15">
        <v>0</v>
      </c>
      <c r="L37" s="3">
        <f t="shared" si="0"/>
        <v>0</v>
      </c>
    </row>
    <row r="38" spans="2:12" ht="45.75" customHeight="1">
      <c r="B38" s="8"/>
      <c r="C38" s="26"/>
      <c r="D38" s="26"/>
      <c r="E38" s="26"/>
      <c r="F38" s="26"/>
      <c r="G38" s="10" t="s">
        <v>68</v>
      </c>
      <c r="H38" s="28" t="s">
        <v>65</v>
      </c>
      <c r="I38" s="28"/>
      <c r="J38" s="28"/>
      <c r="K38" s="15">
        <v>0</v>
      </c>
      <c r="L38" s="3">
        <f t="shared" si="0"/>
        <v>0</v>
      </c>
    </row>
    <row r="39" spans="2:12" ht="30" customHeight="1">
      <c r="B39" s="6" t="s">
        <v>69</v>
      </c>
      <c r="C39" s="20"/>
      <c r="D39" s="20"/>
      <c r="E39" s="20"/>
      <c r="F39" s="20"/>
      <c r="G39" s="7" t="s">
        <v>70</v>
      </c>
      <c r="H39" s="21" t="s">
        <v>71</v>
      </c>
      <c r="I39" s="21"/>
      <c r="J39" s="21"/>
      <c r="K39" s="16">
        <f>SUM(K40+K43+K46)</f>
        <v>243958.58</v>
      </c>
      <c r="L39" s="1">
        <f t="shared" si="0"/>
        <v>0.9998302459016393</v>
      </c>
    </row>
    <row r="40" spans="2:12" ht="33" customHeight="1">
      <c r="B40" s="8"/>
      <c r="C40" s="24" t="s">
        <v>72</v>
      </c>
      <c r="D40" s="24"/>
      <c r="E40" s="24"/>
      <c r="F40" s="24"/>
      <c r="G40" s="9" t="s">
        <v>73</v>
      </c>
      <c r="H40" s="29" t="s">
        <v>74</v>
      </c>
      <c r="I40" s="29"/>
      <c r="J40" s="29"/>
      <c r="K40" s="14">
        <v>10000</v>
      </c>
      <c r="L40" s="2">
        <f t="shared" si="0"/>
        <v>1</v>
      </c>
    </row>
    <row r="41" spans="2:12" ht="43.5" customHeight="1">
      <c r="B41" s="11"/>
      <c r="C41" s="30"/>
      <c r="D41" s="30"/>
      <c r="E41" s="27" t="s">
        <v>75</v>
      </c>
      <c r="F41" s="27"/>
      <c r="G41" s="10" t="s">
        <v>76</v>
      </c>
      <c r="H41" s="28" t="s">
        <v>74</v>
      </c>
      <c r="I41" s="28"/>
      <c r="J41" s="28"/>
      <c r="K41" s="15">
        <v>10000</v>
      </c>
      <c r="L41" s="3">
        <f t="shared" si="0"/>
        <v>1</v>
      </c>
    </row>
    <row r="42" spans="2:12" ht="96" customHeight="1">
      <c r="B42" s="12"/>
      <c r="C42" s="31"/>
      <c r="D42" s="31"/>
      <c r="E42" s="31"/>
      <c r="F42" s="31"/>
      <c r="G42" s="10" t="s">
        <v>213</v>
      </c>
      <c r="H42" s="28" t="s">
        <v>74</v>
      </c>
      <c r="I42" s="28"/>
      <c r="J42" s="28"/>
      <c r="K42" s="15">
        <v>10000</v>
      </c>
      <c r="L42" s="3">
        <f t="shared" si="0"/>
        <v>1</v>
      </c>
    </row>
    <row r="43" spans="2:12" ht="16.5" customHeight="1">
      <c r="B43" s="8"/>
      <c r="C43" s="24" t="s">
        <v>77</v>
      </c>
      <c r="D43" s="24"/>
      <c r="E43" s="24"/>
      <c r="F43" s="24"/>
      <c r="G43" s="9" t="s">
        <v>78</v>
      </c>
      <c r="H43" s="25" t="s">
        <v>79</v>
      </c>
      <c r="I43" s="25"/>
      <c r="J43" s="25"/>
      <c r="K43" s="14">
        <v>193998.18</v>
      </c>
      <c r="L43" s="2">
        <f t="shared" si="0"/>
        <v>0.999990618556701</v>
      </c>
    </row>
    <row r="44" spans="2:12" ht="28.5" customHeight="1">
      <c r="B44" s="8"/>
      <c r="C44" s="26"/>
      <c r="D44" s="26"/>
      <c r="E44" s="27" t="s">
        <v>9</v>
      </c>
      <c r="F44" s="27"/>
      <c r="G44" s="10" t="s">
        <v>10</v>
      </c>
      <c r="H44" s="28" t="s">
        <v>79</v>
      </c>
      <c r="I44" s="28"/>
      <c r="J44" s="28"/>
      <c r="K44" s="15">
        <v>193998.18</v>
      </c>
      <c r="L44" s="3">
        <f t="shared" si="0"/>
        <v>0.999990618556701</v>
      </c>
    </row>
    <row r="45" spans="2:12" ht="37.5" customHeight="1">
      <c r="B45" s="8"/>
      <c r="C45" s="26"/>
      <c r="D45" s="26"/>
      <c r="E45" s="26"/>
      <c r="F45" s="26"/>
      <c r="G45" s="10" t="s">
        <v>80</v>
      </c>
      <c r="H45" s="28" t="s">
        <v>79</v>
      </c>
      <c r="I45" s="28"/>
      <c r="J45" s="28"/>
      <c r="K45" s="15">
        <v>193998.18</v>
      </c>
      <c r="L45" s="3">
        <f t="shared" si="0"/>
        <v>0.999990618556701</v>
      </c>
    </row>
    <row r="46" spans="2:12" ht="16.5" customHeight="1">
      <c r="B46" s="8"/>
      <c r="C46" s="24" t="s">
        <v>81</v>
      </c>
      <c r="D46" s="24"/>
      <c r="E46" s="24"/>
      <c r="F46" s="24"/>
      <c r="G46" s="9" t="s">
        <v>82</v>
      </c>
      <c r="H46" s="25" t="s">
        <v>83</v>
      </c>
      <c r="I46" s="25"/>
      <c r="J46" s="25"/>
      <c r="K46" s="14">
        <v>39960.4</v>
      </c>
      <c r="L46" s="2">
        <f t="shared" si="0"/>
        <v>0.9990100000000001</v>
      </c>
    </row>
    <row r="47" spans="2:12" ht="29.25" customHeight="1">
      <c r="B47" s="8"/>
      <c r="C47" s="26"/>
      <c r="D47" s="26"/>
      <c r="E47" s="27" t="s">
        <v>59</v>
      </c>
      <c r="F47" s="27"/>
      <c r="G47" s="10" t="s">
        <v>60</v>
      </c>
      <c r="H47" s="28" t="s">
        <v>83</v>
      </c>
      <c r="I47" s="28"/>
      <c r="J47" s="28"/>
      <c r="K47" s="15">
        <v>39960.4</v>
      </c>
      <c r="L47" s="3">
        <f t="shared" si="0"/>
        <v>0.9990100000000001</v>
      </c>
    </row>
    <row r="48" spans="2:12" ht="38.25" customHeight="1">
      <c r="B48" s="11"/>
      <c r="C48" s="30"/>
      <c r="D48" s="30"/>
      <c r="E48" s="27"/>
      <c r="F48" s="27"/>
      <c r="G48" s="10" t="s">
        <v>84</v>
      </c>
      <c r="H48" s="28" t="s">
        <v>83</v>
      </c>
      <c r="I48" s="28"/>
      <c r="J48" s="28"/>
      <c r="K48" s="15">
        <v>39960.4</v>
      </c>
      <c r="L48" s="3">
        <f t="shared" si="0"/>
        <v>0.9990100000000001</v>
      </c>
    </row>
    <row r="49" spans="2:12" ht="18.75" customHeight="1">
      <c r="B49" s="6" t="s">
        <v>85</v>
      </c>
      <c r="C49" s="20"/>
      <c r="D49" s="20"/>
      <c r="E49" s="20"/>
      <c r="F49" s="20"/>
      <c r="G49" s="7" t="s">
        <v>86</v>
      </c>
      <c r="H49" s="32" t="s">
        <v>87</v>
      </c>
      <c r="I49" s="32"/>
      <c r="J49" s="32"/>
      <c r="K49" s="16">
        <f>SUM(K50+K62+K65+K68+K73)</f>
        <v>6110266.370000001</v>
      </c>
      <c r="L49" s="1">
        <f t="shared" si="0"/>
        <v>0.8536911689568392</v>
      </c>
    </row>
    <row r="50" spans="2:12" ht="19.5" customHeight="1">
      <c r="B50" s="12"/>
      <c r="C50" s="24" t="s">
        <v>88</v>
      </c>
      <c r="D50" s="24"/>
      <c r="E50" s="24"/>
      <c r="F50" s="24"/>
      <c r="G50" s="9" t="s">
        <v>89</v>
      </c>
      <c r="H50" s="29" t="s">
        <v>90</v>
      </c>
      <c r="I50" s="29"/>
      <c r="J50" s="29"/>
      <c r="K50" s="14">
        <f>SUM(K51+K59)</f>
        <v>458212.12</v>
      </c>
      <c r="L50" s="2">
        <f t="shared" si="0"/>
        <v>0.9999740738154265</v>
      </c>
    </row>
    <row r="51" spans="2:12" ht="30" customHeight="1">
      <c r="B51" s="8"/>
      <c r="C51" s="26"/>
      <c r="D51" s="26"/>
      <c r="E51" s="27" t="s">
        <v>9</v>
      </c>
      <c r="F51" s="27"/>
      <c r="G51" s="10" t="s">
        <v>10</v>
      </c>
      <c r="H51" s="28" t="s">
        <v>91</v>
      </c>
      <c r="I51" s="28"/>
      <c r="J51" s="28"/>
      <c r="K51" s="15">
        <f>SUM(K52:K58)</f>
        <v>419537.12</v>
      </c>
      <c r="L51" s="3">
        <f t="shared" si="0"/>
        <v>0.9999716838795945</v>
      </c>
    </row>
    <row r="52" spans="2:12" ht="33" customHeight="1">
      <c r="B52" s="8"/>
      <c r="C52" s="26"/>
      <c r="D52" s="26"/>
      <c r="E52" s="26"/>
      <c r="F52" s="26"/>
      <c r="G52" s="10" t="s">
        <v>92</v>
      </c>
      <c r="H52" s="28" t="s">
        <v>93</v>
      </c>
      <c r="I52" s="28"/>
      <c r="J52" s="28"/>
      <c r="K52" s="15">
        <v>7240</v>
      </c>
      <c r="L52" s="3">
        <f t="shared" si="0"/>
        <v>1</v>
      </c>
    </row>
    <row r="53" spans="2:12" ht="48.75" customHeight="1">
      <c r="B53" s="8"/>
      <c r="C53" s="26"/>
      <c r="D53" s="26"/>
      <c r="E53" s="26"/>
      <c r="F53" s="26"/>
      <c r="G53" s="10" t="s">
        <v>94</v>
      </c>
      <c r="H53" s="28" t="s">
        <v>95</v>
      </c>
      <c r="I53" s="28"/>
      <c r="J53" s="28"/>
      <c r="K53" s="15">
        <v>99500</v>
      </c>
      <c r="L53" s="3">
        <f t="shared" si="0"/>
        <v>1</v>
      </c>
    </row>
    <row r="54" spans="2:12" ht="39" customHeight="1">
      <c r="B54" s="8"/>
      <c r="C54" s="26"/>
      <c r="D54" s="26"/>
      <c r="E54" s="26"/>
      <c r="F54" s="26"/>
      <c r="G54" s="10" t="s">
        <v>96</v>
      </c>
      <c r="H54" s="28" t="s">
        <v>97</v>
      </c>
      <c r="I54" s="28"/>
      <c r="J54" s="28"/>
      <c r="K54" s="15">
        <v>25138.56</v>
      </c>
      <c r="L54" s="3">
        <f t="shared" si="0"/>
        <v>0.999982497314929</v>
      </c>
    </row>
    <row r="55" spans="2:12" ht="30" customHeight="1">
      <c r="B55" s="8"/>
      <c r="C55" s="26"/>
      <c r="D55" s="26"/>
      <c r="E55" s="26"/>
      <c r="F55" s="26"/>
      <c r="G55" s="10" t="s">
        <v>98</v>
      </c>
      <c r="H55" s="28" t="s">
        <v>99</v>
      </c>
      <c r="I55" s="28"/>
      <c r="J55" s="28"/>
      <c r="K55" s="15">
        <v>16000</v>
      </c>
      <c r="L55" s="3">
        <f t="shared" si="0"/>
        <v>1</v>
      </c>
    </row>
    <row r="56" spans="2:12" ht="68.25" customHeight="1">
      <c r="B56" s="8"/>
      <c r="C56" s="26"/>
      <c r="D56" s="26"/>
      <c r="E56" s="26"/>
      <c r="F56" s="26"/>
      <c r="G56" s="10" t="s">
        <v>214</v>
      </c>
      <c r="H56" s="28" t="s">
        <v>100</v>
      </c>
      <c r="I56" s="28"/>
      <c r="J56" s="28"/>
      <c r="K56" s="15">
        <v>225411.56</v>
      </c>
      <c r="L56" s="3">
        <f t="shared" si="0"/>
        <v>0.9999625587791677</v>
      </c>
    </row>
    <row r="57" spans="2:12" ht="38.25" customHeight="1">
      <c r="B57" s="8"/>
      <c r="C57" s="26"/>
      <c r="D57" s="26"/>
      <c r="E57" s="26"/>
      <c r="F57" s="26"/>
      <c r="G57" s="10" t="s">
        <v>101</v>
      </c>
      <c r="H57" s="28" t="s">
        <v>102</v>
      </c>
      <c r="I57" s="28"/>
      <c r="J57" s="28"/>
      <c r="K57" s="15">
        <v>23000</v>
      </c>
      <c r="L57" s="3">
        <f t="shared" si="0"/>
        <v>1</v>
      </c>
    </row>
    <row r="58" spans="2:12" ht="39.75" customHeight="1">
      <c r="B58" s="8"/>
      <c r="C58" s="26"/>
      <c r="D58" s="26"/>
      <c r="E58" s="26"/>
      <c r="F58" s="26"/>
      <c r="G58" s="10" t="s">
        <v>103</v>
      </c>
      <c r="H58" s="28" t="s">
        <v>104</v>
      </c>
      <c r="I58" s="28"/>
      <c r="J58" s="28"/>
      <c r="K58" s="15">
        <v>23247</v>
      </c>
      <c r="L58" s="3">
        <f t="shared" si="0"/>
        <v>0.9998709677419355</v>
      </c>
    </row>
    <row r="59" spans="2:12" ht="36" customHeight="1">
      <c r="B59" s="8"/>
      <c r="C59" s="26"/>
      <c r="D59" s="26"/>
      <c r="E59" s="27" t="s">
        <v>59</v>
      </c>
      <c r="F59" s="27"/>
      <c r="G59" s="10" t="s">
        <v>60</v>
      </c>
      <c r="H59" s="28" t="s">
        <v>105</v>
      </c>
      <c r="I59" s="28"/>
      <c r="J59" s="28"/>
      <c r="K59" s="15">
        <f>SUM(K60:K61)</f>
        <v>38675</v>
      </c>
      <c r="L59" s="3">
        <f t="shared" si="0"/>
        <v>1</v>
      </c>
    </row>
    <row r="60" spans="2:12" ht="39" customHeight="1">
      <c r="B60" s="11"/>
      <c r="C60" s="30"/>
      <c r="D60" s="30"/>
      <c r="E60" s="30"/>
      <c r="F60" s="30"/>
      <c r="G60" s="10" t="s">
        <v>106</v>
      </c>
      <c r="H60" s="28" t="s">
        <v>107</v>
      </c>
      <c r="I60" s="28"/>
      <c r="J60" s="28"/>
      <c r="K60" s="15">
        <v>11000</v>
      </c>
      <c r="L60" s="3">
        <f t="shared" si="0"/>
        <v>1</v>
      </c>
    </row>
    <row r="61" spans="2:12" ht="45" customHeight="1">
      <c r="B61" s="12"/>
      <c r="C61" s="31"/>
      <c r="D61" s="31"/>
      <c r="E61" s="31"/>
      <c r="F61" s="31"/>
      <c r="G61" s="10" t="s">
        <v>108</v>
      </c>
      <c r="H61" s="28" t="s">
        <v>109</v>
      </c>
      <c r="I61" s="28"/>
      <c r="J61" s="28"/>
      <c r="K61" s="15">
        <v>27675</v>
      </c>
      <c r="L61" s="3">
        <f t="shared" si="0"/>
        <v>1</v>
      </c>
    </row>
    <row r="62" spans="2:12" ht="16.5" customHeight="1">
      <c r="B62" s="8"/>
      <c r="C62" s="24" t="s">
        <v>110</v>
      </c>
      <c r="D62" s="24"/>
      <c r="E62" s="24"/>
      <c r="F62" s="24"/>
      <c r="G62" s="9" t="s">
        <v>111</v>
      </c>
      <c r="H62" s="29" t="s">
        <v>112</v>
      </c>
      <c r="I62" s="29"/>
      <c r="J62" s="29"/>
      <c r="K62" s="14">
        <v>13960.82</v>
      </c>
      <c r="L62" s="2">
        <f t="shared" si="0"/>
        <v>0.9307213333333333</v>
      </c>
    </row>
    <row r="63" spans="2:12" ht="32.25" customHeight="1">
      <c r="B63" s="8"/>
      <c r="C63" s="31"/>
      <c r="D63" s="31"/>
      <c r="E63" s="27" t="s">
        <v>9</v>
      </c>
      <c r="F63" s="27"/>
      <c r="G63" s="10" t="s">
        <v>10</v>
      </c>
      <c r="H63" s="28" t="s">
        <v>112</v>
      </c>
      <c r="I63" s="28"/>
      <c r="J63" s="28"/>
      <c r="K63" s="15">
        <v>13960.82</v>
      </c>
      <c r="L63" s="3">
        <f t="shared" si="0"/>
        <v>0.9307213333333333</v>
      </c>
    </row>
    <row r="64" spans="2:12" ht="28.5" customHeight="1">
      <c r="B64" s="8"/>
      <c r="C64" s="26"/>
      <c r="D64" s="26"/>
      <c r="E64" s="26"/>
      <c r="F64" s="26"/>
      <c r="G64" s="10" t="s">
        <v>113</v>
      </c>
      <c r="H64" s="28" t="s">
        <v>112</v>
      </c>
      <c r="I64" s="28"/>
      <c r="J64" s="28"/>
      <c r="K64" s="15">
        <v>13960.82</v>
      </c>
      <c r="L64" s="3">
        <f t="shared" si="0"/>
        <v>0.9307213333333333</v>
      </c>
    </row>
    <row r="65" spans="2:12" ht="78" customHeight="1">
      <c r="B65" s="8"/>
      <c r="C65" s="24" t="s">
        <v>114</v>
      </c>
      <c r="D65" s="24"/>
      <c r="E65" s="24"/>
      <c r="F65" s="24"/>
      <c r="G65" s="9" t="s">
        <v>115</v>
      </c>
      <c r="H65" s="25" t="s">
        <v>116</v>
      </c>
      <c r="I65" s="25"/>
      <c r="J65" s="25"/>
      <c r="K65" s="14">
        <v>96831.79</v>
      </c>
      <c r="L65" s="2">
        <f t="shared" si="0"/>
        <v>0.9993270173483183</v>
      </c>
    </row>
    <row r="66" spans="2:12" ht="30" customHeight="1">
      <c r="B66" s="8"/>
      <c r="C66" s="26"/>
      <c r="D66" s="26"/>
      <c r="E66" s="27" t="s">
        <v>9</v>
      </c>
      <c r="F66" s="27"/>
      <c r="G66" s="10" t="s">
        <v>10</v>
      </c>
      <c r="H66" s="28" t="s">
        <v>116</v>
      </c>
      <c r="I66" s="28"/>
      <c r="J66" s="28"/>
      <c r="K66" s="15">
        <v>96831.79</v>
      </c>
      <c r="L66" s="3">
        <f t="shared" si="0"/>
        <v>0.9993270173483183</v>
      </c>
    </row>
    <row r="67" spans="2:12" ht="29.25" customHeight="1">
      <c r="B67" s="8"/>
      <c r="C67" s="26"/>
      <c r="D67" s="26"/>
      <c r="E67" s="26"/>
      <c r="F67" s="26"/>
      <c r="G67" s="10" t="s">
        <v>117</v>
      </c>
      <c r="H67" s="28" t="s">
        <v>116</v>
      </c>
      <c r="I67" s="28"/>
      <c r="J67" s="28"/>
      <c r="K67" s="15">
        <v>96831.79</v>
      </c>
      <c r="L67" s="3">
        <f t="shared" si="0"/>
        <v>0.9993270173483183</v>
      </c>
    </row>
    <row r="68" spans="2:12" ht="57" customHeight="1">
      <c r="B68" s="8"/>
      <c r="C68" s="24" t="s">
        <v>118</v>
      </c>
      <c r="D68" s="24"/>
      <c r="E68" s="24"/>
      <c r="F68" s="24"/>
      <c r="G68" s="9" t="s">
        <v>119</v>
      </c>
      <c r="H68" s="25" t="s">
        <v>120</v>
      </c>
      <c r="I68" s="25"/>
      <c r="J68" s="25"/>
      <c r="K68" s="14">
        <v>60744.5</v>
      </c>
      <c r="L68" s="2">
        <f t="shared" si="0"/>
        <v>0.9999917688698658</v>
      </c>
    </row>
    <row r="69" spans="2:12" ht="36" customHeight="1">
      <c r="B69" s="8"/>
      <c r="C69" s="26"/>
      <c r="D69" s="26"/>
      <c r="E69" s="27" t="s">
        <v>59</v>
      </c>
      <c r="F69" s="27"/>
      <c r="G69" s="10" t="s">
        <v>60</v>
      </c>
      <c r="H69" s="28" t="s">
        <v>120</v>
      </c>
      <c r="I69" s="28"/>
      <c r="J69" s="28"/>
      <c r="K69" s="15">
        <f>SUM(K70:K72)</f>
        <v>60744.5</v>
      </c>
      <c r="L69" s="3">
        <f aca="true" t="shared" si="1" ref="L69:L125">(K69/H69)*100%</f>
        <v>0.9999917688698658</v>
      </c>
    </row>
    <row r="70" spans="2:12" ht="33" customHeight="1">
      <c r="B70" s="8"/>
      <c r="C70" s="26"/>
      <c r="D70" s="26"/>
      <c r="E70" s="26"/>
      <c r="F70" s="26"/>
      <c r="G70" s="10" t="s">
        <v>121</v>
      </c>
      <c r="H70" s="28" t="s">
        <v>122</v>
      </c>
      <c r="I70" s="28"/>
      <c r="J70" s="28"/>
      <c r="K70" s="15">
        <v>23600</v>
      </c>
      <c r="L70" s="3">
        <f t="shared" si="1"/>
        <v>1</v>
      </c>
    </row>
    <row r="71" spans="2:12" ht="36" customHeight="1">
      <c r="B71" s="8"/>
      <c r="C71" s="26"/>
      <c r="D71" s="26"/>
      <c r="E71" s="26"/>
      <c r="F71" s="26"/>
      <c r="G71" s="10" t="s">
        <v>123</v>
      </c>
      <c r="H71" s="28" t="s">
        <v>124</v>
      </c>
      <c r="I71" s="28"/>
      <c r="J71" s="28"/>
      <c r="K71" s="15">
        <v>11499</v>
      </c>
      <c r="L71" s="3">
        <f t="shared" si="1"/>
        <v>1</v>
      </c>
    </row>
    <row r="72" spans="2:12" ht="38.25" customHeight="1">
      <c r="B72" s="8"/>
      <c r="C72" s="26"/>
      <c r="D72" s="26"/>
      <c r="E72" s="26"/>
      <c r="F72" s="26"/>
      <c r="G72" s="10" t="s">
        <v>125</v>
      </c>
      <c r="H72" s="28" t="s">
        <v>126</v>
      </c>
      <c r="I72" s="28"/>
      <c r="J72" s="28"/>
      <c r="K72" s="15">
        <v>25645.5</v>
      </c>
      <c r="L72" s="3">
        <f t="shared" si="1"/>
        <v>0.9999805037822662</v>
      </c>
    </row>
    <row r="73" spans="2:12" ht="21" customHeight="1">
      <c r="B73" s="8"/>
      <c r="C73" s="24" t="s">
        <v>127</v>
      </c>
      <c r="D73" s="24"/>
      <c r="E73" s="24"/>
      <c r="F73" s="24"/>
      <c r="G73" s="9" t="s">
        <v>42</v>
      </c>
      <c r="H73" s="25" t="s">
        <v>128</v>
      </c>
      <c r="I73" s="25"/>
      <c r="J73" s="25"/>
      <c r="K73" s="14">
        <f>SUM(K74+K76+K78)</f>
        <v>5480517.140000001</v>
      </c>
      <c r="L73" s="2">
        <f t="shared" si="1"/>
        <v>0.8397199614316856</v>
      </c>
    </row>
    <row r="74" spans="2:12" ht="27" customHeight="1">
      <c r="B74" s="8"/>
      <c r="C74" s="31"/>
      <c r="D74" s="31"/>
      <c r="E74" s="27" t="s">
        <v>9</v>
      </c>
      <c r="F74" s="27"/>
      <c r="G74" s="10" t="s">
        <v>10</v>
      </c>
      <c r="H74" s="28" t="s">
        <v>129</v>
      </c>
      <c r="I74" s="28"/>
      <c r="J74" s="28"/>
      <c r="K74" s="15">
        <v>7995</v>
      </c>
      <c r="L74" s="3">
        <f t="shared" si="1"/>
        <v>0.2761658031088083</v>
      </c>
    </row>
    <row r="75" spans="2:12" ht="54" customHeight="1">
      <c r="B75" s="8"/>
      <c r="C75" s="26"/>
      <c r="D75" s="26"/>
      <c r="E75" s="31"/>
      <c r="F75" s="31"/>
      <c r="G75" s="10" t="s">
        <v>130</v>
      </c>
      <c r="H75" s="28" t="s">
        <v>129</v>
      </c>
      <c r="I75" s="28"/>
      <c r="J75" s="28"/>
      <c r="K75" s="15">
        <v>7995</v>
      </c>
      <c r="L75" s="3">
        <f t="shared" si="1"/>
        <v>0.2761658031088083</v>
      </c>
    </row>
    <row r="76" spans="2:12" ht="27" customHeight="1">
      <c r="B76" s="8"/>
      <c r="C76" s="26"/>
      <c r="D76" s="26"/>
      <c r="E76" s="27" t="s">
        <v>131</v>
      </c>
      <c r="F76" s="27"/>
      <c r="G76" s="10" t="s">
        <v>10</v>
      </c>
      <c r="H76" s="28" t="s">
        <v>132</v>
      </c>
      <c r="I76" s="28"/>
      <c r="J76" s="28"/>
      <c r="K76" s="15">
        <v>4596836.45</v>
      </c>
      <c r="L76" s="3">
        <f t="shared" si="1"/>
        <v>0.8442405210565338</v>
      </c>
    </row>
    <row r="77" spans="2:12" ht="57" customHeight="1">
      <c r="B77" s="8"/>
      <c r="C77" s="26"/>
      <c r="D77" s="26"/>
      <c r="E77" s="27"/>
      <c r="F77" s="27"/>
      <c r="G77" s="10" t="s">
        <v>130</v>
      </c>
      <c r="H77" s="28" t="s">
        <v>132</v>
      </c>
      <c r="I77" s="28"/>
      <c r="J77" s="28"/>
      <c r="K77" s="15">
        <v>4596836.45</v>
      </c>
      <c r="L77" s="3">
        <f t="shared" si="1"/>
        <v>0.8442405210565338</v>
      </c>
    </row>
    <row r="78" spans="2:12" ht="27" customHeight="1">
      <c r="B78" s="8"/>
      <c r="C78" s="26"/>
      <c r="D78" s="26"/>
      <c r="E78" s="27" t="s">
        <v>133</v>
      </c>
      <c r="F78" s="27"/>
      <c r="G78" s="10" t="s">
        <v>10</v>
      </c>
      <c r="H78" s="28" t="s">
        <v>134</v>
      </c>
      <c r="I78" s="28"/>
      <c r="J78" s="28"/>
      <c r="K78" s="15">
        <v>875685.69</v>
      </c>
      <c r="L78" s="3">
        <f t="shared" si="1"/>
        <v>0.831836272719846</v>
      </c>
    </row>
    <row r="79" spans="2:12" ht="54.75" customHeight="1">
      <c r="B79" s="11"/>
      <c r="C79" s="30"/>
      <c r="D79" s="30"/>
      <c r="E79" s="30"/>
      <c r="F79" s="30"/>
      <c r="G79" s="10" t="s">
        <v>130</v>
      </c>
      <c r="H79" s="28" t="s">
        <v>134</v>
      </c>
      <c r="I79" s="28"/>
      <c r="J79" s="28"/>
      <c r="K79" s="15">
        <v>875685.69</v>
      </c>
      <c r="L79" s="3">
        <f t="shared" si="1"/>
        <v>0.831836272719846</v>
      </c>
    </row>
    <row r="80" spans="2:12" ht="16.5" customHeight="1">
      <c r="B80" s="6" t="s">
        <v>135</v>
      </c>
      <c r="C80" s="20"/>
      <c r="D80" s="20"/>
      <c r="E80" s="20"/>
      <c r="F80" s="20"/>
      <c r="G80" s="7" t="s">
        <v>136</v>
      </c>
      <c r="H80" s="21" t="s">
        <v>83</v>
      </c>
      <c r="I80" s="21"/>
      <c r="J80" s="21"/>
      <c r="K80" s="16">
        <v>0</v>
      </c>
      <c r="L80" s="1">
        <f t="shared" si="1"/>
        <v>0</v>
      </c>
    </row>
    <row r="81" spans="2:12" ht="16.5" customHeight="1">
      <c r="B81" s="8"/>
      <c r="C81" s="24" t="s">
        <v>137</v>
      </c>
      <c r="D81" s="24"/>
      <c r="E81" s="24"/>
      <c r="F81" s="24"/>
      <c r="G81" s="9" t="s">
        <v>138</v>
      </c>
      <c r="H81" s="25" t="s">
        <v>83</v>
      </c>
      <c r="I81" s="25"/>
      <c r="J81" s="25"/>
      <c r="K81" s="14">
        <v>0</v>
      </c>
      <c r="L81" s="2">
        <f t="shared" si="1"/>
        <v>0</v>
      </c>
    </row>
    <row r="82" spans="2:12" ht="24.75" customHeight="1">
      <c r="B82" s="8"/>
      <c r="C82" s="26"/>
      <c r="D82" s="26"/>
      <c r="E82" s="27" t="s">
        <v>9</v>
      </c>
      <c r="F82" s="27"/>
      <c r="G82" s="10" t="s">
        <v>10</v>
      </c>
      <c r="H82" s="28" t="s">
        <v>83</v>
      </c>
      <c r="I82" s="28"/>
      <c r="J82" s="28"/>
      <c r="K82" s="15">
        <v>0</v>
      </c>
      <c r="L82" s="3">
        <f t="shared" si="1"/>
        <v>0</v>
      </c>
    </row>
    <row r="83" spans="2:12" ht="72" customHeight="1">
      <c r="B83" s="8"/>
      <c r="C83" s="26"/>
      <c r="D83" s="26"/>
      <c r="E83" s="26"/>
      <c r="F83" s="26"/>
      <c r="G83" s="10" t="s">
        <v>139</v>
      </c>
      <c r="H83" s="28" t="s">
        <v>83</v>
      </c>
      <c r="I83" s="28"/>
      <c r="J83" s="28"/>
      <c r="K83" s="15">
        <v>0</v>
      </c>
      <c r="L83" s="3">
        <f t="shared" si="1"/>
        <v>0</v>
      </c>
    </row>
    <row r="84" spans="2:12" ht="29.25" customHeight="1">
      <c r="B84" s="6" t="s">
        <v>140</v>
      </c>
      <c r="C84" s="20"/>
      <c r="D84" s="20"/>
      <c r="E84" s="20"/>
      <c r="F84" s="20"/>
      <c r="G84" s="7" t="s">
        <v>141</v>
      </c>
      <c r="H84" s="21" t="s">
        <v>142</v>
      </c>
      <c r="I84" s="21"/>
      <c r="J84" s="21"/>
      <c r="K84" s="16">
        <f>SUM(K85+K88+K91+K96+K101)</f>
        <v>190001.41</v>
      </c>
      <c r="L84" s="1">
        <f t="shared" si="1"/>
        <v>0.7535940617228619</v>
      </c>
    </row>
    <row r="85" spans="2:12" ht="16.5" customHeight="1">
      <c r="B85" s="8"/>
      <c r="C85" s="24" t="s">
        <v>143</v>
      </c>
      <c r="D85" s="24"/>
      <c r="E85" s="24"/>
      <c r="F85" s="24"/>
      <c r="G85" s="9" t="s">
        <v>144</v>
      </c>
      <c r="H85" s="25" t="s">
        <v>145</v>
      </c>
      <c r="I85" s="25"/>
      <c r="J85" s="25"/>
      <c r="K85" s="14">
        <v>22800.79</v>
      </c>
      <c r="L85" s="2">
        <f t="shared" si="1"/>
        <v>0.9500329166666667</v>
      </c>
    </row>
    <row r="86" spans="2:12" ht="31.5" customHeight="1">
      <c r="B86" s="8"/>
      <c r="C86" s="26"/>
      <c r="D86" s="26"/>
      <c r="E86" s="27" t="s">
        <v>9</v>
      </c>
      <c r="F86" s="27"/>
      <c r="G86" s="10" t="s">
        <v>10</v>
      </c>
      <c r="H86" s="28" t="s">
        <v>145</v>
      </c>
      <c r="I86" s="28"/>
      <c r="J86" s="28"/>
      <c r="K86" s="15">
        <v>22800.79</v>
      </c>
      <c r="L86" s="3">
        <f t="shared" si="1"/>
        <v>0.9500329166666667</v>
      </c>
    </row>
    <row r="87" spans="2:12" ht="73.5" customHeight="1">
      <c r="B87" s="8"/>
      <c r="C87" s="26"/>
      <c r="D87" s="26"/>
      <c r="E87" s="26"/>
      <c r="F87" s="26"/>
      <c r="G87" s="10" t="s">
        <v>146</v>
      </c>
      <c r="H87" s="28" t="s">
        <v>145</v>
      </c>
      <c r="I87" s="28"/>
      <c r="J87" s="28"/>
      <c r="K87" s="15">
        <v>22800.79</v>
      </c>
      <c r="L87" s="3">
        <f t="shared" si="1"/>
        <v>0.9500329166666667</v>
      </c>
    </row>
    <row r="88" spans="2:12" ht="26.25" customHeight="1">
      <c r="B88" s="8"/>
      <c r="C88" s="24" t="s">
        <v>147</v>
      </c>
      <c r="D88" s="24"/>
      <c r="E88" s="24"/>
      <c r="F88" s="24"/>
      <c r="G88" s="9" t="s">
        <v>148</v>
      </c>
      <c r="H88" s="25" t="s">
        <v>149</v>
      </c>
      <c r="I88" s="25"/>
      <c r="J88" s="25"/>
      <c r="K88" s="14">
        <v>0</v>
      </c>
      <c r="L88" s="2">
        <f t="shared" si="1"/>
        <v>0</v>
      </c>
    </row>
    <row r="89" spans="2:12" ht="23.25" customHeight="1">
      <c r="B89" s="8"/>
      <c r="C89" s="26"/>
      <c r="D89" s="26"/>
      <c r="E89" s="27" t="s">
        <v>9</v>
      </c>
      <c r="F89" s="27"/>
      <c r="G89" s="10" t="s">
        <v>10</v>
      </c>
      <c r="H89" s="28" t="s">
        <v>149</v>
      </c>
      <c r="I89" s="28"/>
      <c r="J89" s="28"/>
      <c r="K89" s="15">
        <v>0</v>
      </c>
      <c r="L89" s="3">
        <f t="shared" si="1"/>
        <v>0</v>
      </c>
    </row>
    <row r="90" spans="2:12" ht="42" customHeight="1">
      <c r="B90" s="8"/>
      <c r="C90" s="26"/>
      <c r="D90" s="26"/>
      <c r="E90" s="31"/>
      <c r="F90" s="31"/>
      <c r="G90" s="10" t="s">
        <v>150</v>
      </c>
      <c r="H90" s="28" t="s">
        <v>149</v>
      </c>
      <c r="I90" s="28"/>
      <c r="J90" s="28"/>
      <c r="K90" s="15">
        <v>0</v>
      </c>
      <c r="L90" s="3">
        <f t="shared" si="1"/>
        <v>0</v>
      </c>
    </row>
    <row r="91" spans="2:12" ht="27" customHeight="1">
      <c r="B91" s="8"/>
      <c r="C91" s="24" t="s">
        <v>151</v>
      </c>
      <c r="D91" s="24"/>
      <c r="E91" s="24"/>
      <c r="F91" s="24"/>
      <c r="G91" s="9" t="s">
        <v>152</v>
      </c>
      <c r="H91" s="25" t="s">
        <v>153</v>
      </c>
      <c r="I91" s="25"/>
      <c r="J91" s="25"/>
      <c r="K91" s="14">
        <v>37220.23</v>
      </c>
      <c r="L91" s="2">
        <f t="shared" si="1"/>
        <v>0.9926453488372093</v>
      </c>
    </row>
    <row r="92" spans="2:12" ht="33" customHeight="1">
      <c r="B92" s="8"/>
      <c r="C92" s="31"/>
      <c r="D92" s="31"/>
      <c r="E92" s="27" t="s">
        <v>9</v>
      </c>
      <c r="F92" s="27"/>
      <c r="G92" s="10" t="s">
        <v>10</v>
      </c>
      <c r="H92" s="28" t="s">
        <v>153</v>
      </c>
      <c r="I92" s="28"/>
      <c r="J92" s="28"/>
      <c r="K92" s="15">
        <f>SUM(K93:K95)</f>
        <v>37220.23</v>
      </c>
      <c r="L92" s="3">
        <f t="shared" si="1"/>
        <v>0.9926453488372093</v>
      </c>
    </row>
    <row r="93" spans="2:12" ht="44.25" customHeight="1">
      <c r="B93" s="8"/>
      <c r="C93" s="26"/>
      <c r="D93" s="26"/>
      <c r="E93" s="31"/>
      <c r="F93" s="31"/>
      <c r="G93" s="10" t="s">
        <v>154</v>
      </c>
      <c r="H93" s="28" t="s">
        <v>155</v>
      </c>
      <c r="I93" s="28"/>
      <c r="J93" s="28"/>
      <c r="K93" s="15">
        <v>16322.1</v>
      </c>
      <c r="L93" s="3">
        <f t="shared" si="1"/>
        <v>0.9997611172363102</v>
      </c>
    </row>
    <row r="94" spans="2:12" ht="47.25" customHeight="1">
      <c r="B94" s="8"/>
      <c r="C94" s="26"/>
      <c r="D94" s="26"/>
      <c r="E94" s="26"/>
      <c r="F94" s="26"/>
      <c r="G94" s="10" t="s">
        <v>156</v>
      </c>
      <c r="H94" s="28" t="s">
        <v>157</v>
      </c>
      <c r="I94" s="28"/>
      <c r="J94" s="28"/>
      <c r="K94" s="15">
        <v>10716.48</v>
      </c>
      <c r="L94" s="3">
        <f t="shared" si="1"/>
        <v>0.9999514789586638</v>
      </c>
    </row>
    <row r="95" spans="2:12" ht="41.25" customHeight="1">
      <c r="B95" s="8"/>
      <c r="C95" s="26"/>
      <c r="D95" s="26"/>
      <c r="E95" s="26"/>
      <c r="F95" s="26"/>
      <c r="G95" s="10" t="s">
        <v>158</v>
      </c>
      <c r="H95" s="28" t="s">
        <v>159</v>
      </c>
      <c r="I95" s="28"/>
      <c r="J95" s="28"/>
      <c r="K95" s="15">
        <v>10181.65</v>
      </c>
      <c r="L95" s="3">
        <f t="shared" si="1"/>
        <v>0.974040945183201</v>
      </c>
    </row>
    <row r="96" spans="2:12" ht="19.5" customHeight="1">
      <c r="B96" s="8"/>
      <c r="C96" s="24" t="s">
        <v>160</v>
      </c>
      <c r="D96" s="24"/>
      <c r="E96" s="24"/>
      <c r="F96" s="24"/>
      <c r="G96" s="9" t="s">
        <v>161</v>
      </c>
      <c r="H96" s="25" t="s">
        <v>162</v>
      </c>
      <c r="I96" s="25"/>
      <c r="J96" s="25"/>
      <c r="K96" s="14">
        <v>42727.89</v>
      </c>
      <c r="L96" s="2">
        <f t="shared" si="1"/>
        <v>0.9890715277777777</v>
      </c>
    </row>
    <row r="97" spans="2:12" ht="26.25" customHeight="1">
      <c r="B97" s="8"/>
      <c r="C97" s="26"/>
      <c r="D97" s="26"/>
      <c r="E97" s="27" t="s">
        <v>9</v>
      </c>
      <c r="F97" s="27"/>
      <c r="G97" s="10" t="s">
        <v>10</v>
      </c>
      <c r="H97" s="28" t="s">
        <v>162</v>
      </c>
      <c r="I97" s="28"/>
      <c r="J97" s="28"/>
      <c r="K97" s="15">
        <f>SUM(K98:K100)</f>
        <v>42727.89</v>
      </c>
      <c r="L97" s="3">
        <f t="shared" si="1"/>
        <v>0.9890715277777777</v>
      </c>
    </row>
    <row r="98" spans="2:12" ht="39" customHeight="1">
      <c r="B98" s="8"/>
      <c r="C98" s="26"/>
      <c r="D98" s="26"/>
      <c r="E98" s="26"/>
      <c r="F98" s="26"/>
      <c r="G98" s="10" t="s">
        <v>163</v>
      </c>
      <c r="H98" s="28" t="s">
        <v>164</v>
      </c>
      <c r="I98" s="28"/>
      <c r="J98" s="28"/>
      <c r="K98" s="15">
        <v>12767.89</v>
      </c>
      <c r="L98" s="3">
        <f t="shared" si="1"/>
        <v>0.9672643939393939</v>
      </c>
    </row>
    <row r="99" spans="2:12" ht="57" customHeight="1">
      <c r="B99" s="11"/>
      <c r="C99" s="30"/>
      <c r="D99" s="30"/>
      <c r="E99" s="30"/>
      <c r="F99" s="30"/>
      <c r="G99" s="10" t="s">
        <v>165</v>
      </c>
      <c r="H99" s="28" t="s">
        <v>166</v>
      </c>
      <c r="I99" s="28"/>
      <c r="J99" s="28"/>
      <c r="K99" s="15">
        <v>27500</v>
      </c>
      <c r="L99" s="3">
        <f t="shared" si="1"/>
        <v>1</v>
      </c>
    </row>
    <row r="100" spans="2:12" ht="33" customHeight="1">
      <c r="B100" s="12"/>
      <c r="C100" s="31"/>
      <c r="D100" s="31"/>
      <c r="E100" s="31"/>
      <c r="F100" s="31"/>
      <c r="G100" s="10" t="s">
        <v>167</v>
      </c>
      <c r="H100" s="28" t="s">
        <v>168</v>
      </c>
      <c r="I100" s="28"/>
      <c r="J100" s="28"/>
      <c r="K100" s="15">
        <v>2460</v>
      </c>
      <c r="L100" s="3">
        <f t="shared" si="1"/>
        <v>0.984</v>
      </c>
    </row>
    <row r="101" spans="2:12" ht="16.5" customHeight="1">
      <c r="B101" s="8"/>
      <c r="C101" s="24" t="s">
        <v>169</v>
      </c>
      <c r="D101" s="24"/>
      <c r="E101" s="24"/>
      <c r="F101" s="24"/>
      <c r="G101" s="9" t="s">
        <v>42</v>
      </c>
      <c r="H101" s="25" t="s">
        <v>170</v>
      </c>
      <c r="I101" s="25"/>
      <c r="J101" s="25"/>
      <c r="K101" s="14">
        <v>87252.5</v>
      </c>
      <c r="L101" s="2">
        <f t="shared" si="1"/>
        <v>0.997958390044721</v>
      </c>
    </row>
    <row r="102" spans="2:12" ht="33" customHeight="1">
      <c r="B102" s="8"/>
      <c r="C102" s="26"/>
      <c r="D102" s="26"/>
      <c r="E102" s="27" t="s">
        <v>9</v>
      </c>
      <c r="F102" s="27"/>
      <c r="G102" s="10" t="s">
        <v>10</v>
      </c>
      <c r="H102" s="28" t="s">
        <v>170</v>
      </c>
      <c r="I102" s="28"/>
      <c r="J102" s="28"/>
      <c r="K102" s="15">
        <f>SUM(K103:K104)</f>
        <v>87252.5</v>
      </c>
      <c r="L102" s="3">
        <f t="shared" si="1"/>
        <v>0.997958390044721</v>
      </c>
    </row>
    <row r="103" spans="2:12" ht="16.5" customHeight="1">
      <c r="B103" s="8"/>
      <c r="C103" s="26"/>
      <c r="D103" s="26"/>
      <c r="E103" s="31"/>
      <c r="F103" s="31"/>
      <c r="G103" s="10" t="s">
        <v>171</v>
      </c>
      <c r="H103" s="28" t="s">
        <v>65</v>
      </c>
      <c r="I103" s="28"/>
      <c r="J103" s="28"/>
      <c r="K103" s="15">
        <v>34822.1</v>
      </c>
      <c r="L103" s="3">
        <f t="shared" si="1"/>
        <v>0.9949171428571428</v>
      </c>
    </row>
    <row r="104" spans="2:12" ht="42.75" customHeight="1">
      <c r="B104" s="11"/>
      <c r="C104" s="30"/>
      <c r="D104" s="30"/>
      <c r="E104" s="30"/>
      <c r="F104" s="30"/>
      <c r="G104" s="10" t="s">
        <v>172</v>
      </c>
      <c r="H104" s="28" t="s">
        <v>173</v>
      </c>
      <c r="I104" s="28"/>
      <c r="J104" s="28"/>
      <c r="K104" s="15">
        <v>52430.4</v>
      </c>
      <c r="L104" s="3">
        <f t="shared" si="1"/>
        <v>0.9999885563883962</v>
      </c>
    </row>
    <row r="105" spans="2:12" ht="28.5" customHeight="1">
      <c r="B105" s="6" t="s">
        <v>174</v>
      </c>
      <c r="C105" s="20"/>
      <c r="D105" s="20"/>
      <c r="E105" s="20"/>
      <c r="F105" s="20"/>
      <c r="G105" s="7" t="s">
        <v>175</v>
      </c>
      <c r="H105" s="21" t="s">
        <v>176</v>
      </c>
      <c r="I105" s="21"/>
      <c r="J105" s="21"/>
      <c r="K105" s="16">
        <f>SUM(K106+K114)</f>
        <v>1057556.69</v>
      </c>
      <c r="L105" s="1">
        <f t="shared" si="1"/>
        <v>0.9667313161192777</v>
      </c>
    </row>
    <row r="106" spans="2:12" ht="16.5" customHeight="1">
      <c r="B106" s="8"/>
      <c r="C106" s="24" t="s">
        <v>177</v>
      </c>
      <c r="D106" s="24"/>
      <c r="E106" s="24"/>
      <c r="F106" s="24"/>
      <c r="G106" s="9" t="s">
        <v>178</v>
      </c>
      <c r="H106" s="25" t="s">
        <v>179</v>
      </c>
      <c r="I106" s="25"/>
      <c r="J106" s="25"/>
      <c r="K106" s="14">
        <v>673944.22</v>
      </c>
      <c r="L106" s="2">
        <f t="shared" si="1"/>
        <v>0.950199530218564</v>
      </c>
    </row>
    <row r="107" spans="2:12" ht="31.5" customHeight="1">
      <c r="B107" s="8"/>
      <c r="C107" s="26"/>
      <c r="D107" s="26"/>
      <c r="E107" s="27" t="s">
        <v>9</v>
      </c>
      <c r="F107" s="27"/>
      <c r="G107" s="10" t="s">
        <v>10</v>
      </c>
      <c r="H107" s="28" t="s">
        <v>179</v>
      </c>
      <c r="I107" s="28"/>
      <c r="J107" s="28"/>
      <c r="K107" s="15">
        <f>SUM(K108+K109+K110+K111+K112+K113)</f>
        <v>673944.22</v>
      </c>
      <c r="L107" s="3">
        <f t="shared" si="1"/>
        <v>0.950199530218564</v>
      </c>
    </row>
    <row r="108" spans="2:12" ht="42" customHeight="1">
      <c r="B108" s="8"/>
      <c r="C108" s="26"/>
      <c r="D108" s="26"/>
      <c r="E108" s="31"/>
      <c r="F108" s="31"/>
      <c r="G108" s="10" t="s">
        <v>180</v>
      </c>
      <c r="H108" s="28" t="s">
        <v>181</v>
      </c>
      <c r="I108" s="28"/>
      <c r="J108" s="28"/>
      <c r="K108" s="15">
        <v>26116</v>
      </c>
      <c r="L108" s="3">
        <f t="shared" si="1"/>
        <v>1</v>
      </c>
    </row>
    <row r="109" spans="2:12" ht="42" customHeight="1">
      <c r="B109" s="8"/>
      <c r="C109" s="26"/>
      <c r="D109" s="26"/>
      <c r="E109" s="26"/>
      <c r="F109" s="26"/>
      <c r="G109" s="10" t="s">
        <v>182</v>
      </c>
      <c r="H109" s="28" t="s">
        <v>183</v>
      </c>
      <c r="I109" s="28"/>
      <c r="J109" s="28"/>
      <c r="K109" s="15">
        <v>5384</v>
      </c>
      <c r="L109" s="3">
        <f t="shared" si="1"/>
        <v>0.997037037037037</v>
      </c>
    </row>
    <row r="110" spans="2:12" ht="63" customHeight="1">
      <c r="B110" s="8"/>
      <c r="C110" s="26"/>
      <c r="D110" s="26"/>
      <c r="E110" s="26"/>
      <c r="F110" s="26"/>
      <c r="G110" s="10" t="s">
        <v>184</v>
      </c>
      <c r="H110" s="28" t="s">
        <v>185</v>
      </c>
      <c r="I110" s="28"/>
      <c r="J110" s="28"/>
      <c r="K110" s="15">
        <v>598948.34</v>
      </c>
      <c r="L110" s="3">
        <f t="shared" si="1"/>
        <v>0.9477030696202531</v>
      </c>
    </row>
    <row r="111" spans="2:12" ht="41.25" customHeight="1">
      <c r="B111" s="8"/>
      <c r="C111" s="26"/>
      <c r="D111" s="26"/>
      <c r="E111" s="26"/>
      <c r="F111" s="26"/>
      <c r="G111" s="10" t="s">
        <v>186</v>
      </c>
      <c r="H111" s="28" t="s">
        <v>187</v>
      </c>
      <c r="I111" s="28"/>
      <c r="J111" s="28"/>
      <c r="K111" s="15">
        <v>19942.62</v>
      </c>
      <c r="L111" s="3">
        <f t="shared" si="1"/>
        <v>0.997131</v>
      </c>
    </row>
    <row r="112" spans="2:12" ht="45.75" customHeight="1">
      <c r="B112" s="8"/>
      <c r="C112" s="26"/>
      <c r="D112" s="26"/>
      <c r="E112" s="26"/>
      <c r="F112" s="26"/>
      <c r="G112" s="10" t="s">
        <v>188</v>
      </c>
      <c r="H112" s="28" t="s">
        <v>189</v>
      </c>
      <c r="I112" s="28"/>
      <c r="J112" s="28"/>
      <c r="K112" s="15">
        <v>12750</v>
      </c>
      <c r="L112" s="3">
        <f t="shared" si="1"/>
        <v>0.864406779661017</v>
      </c>
    </row>
    <row r="113" spans="2:12" ht="57" customHeight="1">
      <c r="B113" s="8"/>
      <c r="C113" s="26"/>
      <c r="D113" s="26"/>
      <c r="E113" s="26"/>
      <c r="F113" s="26"/>
      <c r="G113" s="10" t="s">
        <v>190</v>
      </c>
      <c r="H113" s="28" t="s">
        <v>107</v>
      </c>
      <c r="I113" s="28"/>
      <c r="J113" s="28"/>
      <c r="K113" s="15">
        <v>10803.26</v>
      </c>
      <c r="L113" s="3">
        <f t="shared" si="1"/>
        <v>0.9821145454545455</v>
      </c>
    </row>
    <row r="114" spans="2:12" ht="30" customHeight="1">
      <c r="B114" s="8"/>
      <c r="C114" s="24" t="s">
        <v>191</v>
      </c>
      <c r="D114" s="24"/>
      <c r="E114" s="24"/>
      <c r="F114" s="24"/>
      <c r="G114" s="9" t="s">
        <v>192</v>
      </c>
      <c r="H114" s="25" t="s">
        <v>193</v>
      </c>
      <c r="I114" s="25"/>
      <c r="J114" s="25"/>
      <c r="K114" s="14">
        <f>SUM(K115+K117)</f>
        <v>383612.47</v>
      </c>
      <c r="L114" s="2">
        <f t="shared" si="1"/>
        <v>0.9972119266412779</v>
      </c>
    </row>
    <row r="115" spans="2:12" ht="31.5" customHeight="1">
      <c r="B115" s="8"/>
      <c r="C115" s="26"/>
      <c r="D115" s="26"/>
      <c r="E115" s="27" t="s">
        <v>9</v>
      </c>
      <c r="F115" s="27"/>
      <c r="G115" s="10" t="s">
        <v>10</v>
      </c>
      <c r="H115" s="28" t="s">
        <v>194</v>
      </c>
      <c r="I115" s="28"/>
      <c r="J115" s="28"/>
      <c r="K115" s="15">
        <v>263612.47</v>
      </c>
      <c r="L115" s="3">
        <f t="shared" si="1"/>
        <v>0.9959479003343596</v>
      </c>
    </row>
    <row r="116" spans="2:12" ht="69" customHeight="1">
      <c r="B116" s="8"/>
      <c r="C116" s="26"/>
      <c r="D116" s="26"/>
      <c r="E116" s="30"/>
      <c r="F116" s="30"/>
      <c r="G116" s="10" t="s">
        <v>195</v>
      </c>
      <c r="H116" s="28" t="s">
        <v>194</v>
      </c>
      <c r="I116" s="28"/>
      <c r="J116" s="28"/>
      <c r="K116" s="15">
        <v>263612.47</v>
      </c>
      <c r="L116" s="3">
        <f t="shared" si="1"/>
        <v>0.9959479003343596</v>
      </c>
    </row>
    <row r="117" spans="2:12" ht="35.25" customHeight="1">
      <c r="B117" s="11"/>
      <c r="C117" s="30"/>
      <c r="D117" s="30"/>
      <c r="E117" s="27" t="s">
        <v>196</v>
      </c>
      <c r="F117" s="27"/>
      <c r="G117" s="10" t="s">
        <v>10</v>
      </c>
      <c r="H117" s="28" t="s">
        <v>197</v>
      </c>
      <c r="I117" s="28"/>
      <c r="J117" s="28"/>
      <c r="K117" s="15">
        <v>120000</v>
      </c>
      <c r="L117" s="3">
        <f t="shared" si="1"/>
        <v>1</v>
      </c>
    </row>
    <row r="118" spans="2:12" ht="69" customHeight="1">
      <c r="B118" s="18"/>
      <c r="C118" s="27"/>
      <c r="D118" s="27"/>
      <c r="E118" s="27"/>
      <c r="F118" s="27"/>
      <c r="G118" s="10" t="s">
        <v>195</v>
      </c>
      <c r="H118" s="28" t="s">
        <v>197</v>
      </c>
      <c r="I118" s="28"/>
      <c r="J118" s="28"/>
      <c r="K118" s="15">
        <v>120000</v>
      </c>
      <c r="L118" s="3">
        <f t="shared" si="1"/>
        <v>1</v>
      </c>
    </row>
    <row r="119" spans="2:12" ht="17.25" customHeight="1">
      <c r="B119" s="6" t="s">
        <v>198</v>
      </c>
      <c r="C119" s="20"/>
      <c r="D119" s="20"/>
      <c r="E119" s="20"/>
      <c r="F119" s="20"/>
      <c r="G119" s="7" t="s">
        <v>199</v>
      </c>
      <c r="H119" s="21" t="s">
        <v>200</v>
      </c>
      <c r="I119" s="21"/>
      <c r="J119" s="21"/>
      <c r="K119" s="16">
        <v>141989</v>
      </c>
      <c r="L119" s="1">
        <f t="shared" si="1"/>
        <v>0.7487528607739119</v>
      </c>
    </row>
    <row r="120" spans="2:12" ht="19.5" customHeight="1">
      <c r="B120" s="8"/>
      <c r="C120" s="24" t="s">
        <v>201</v>
      </c>
      <c r="D120" s="24"/>
      <c r="E120" s="24"/>
      <c r="F120" s="24"/>
      <c r="G120" s="9" t="s">
        <v>202</v>
      </c>
      <c r="H120" s="25" t="s">
        <v>200</v>
      </c>
      <c r="I120" s="25"/>
      <c r="J120" s="25"/>
      <c r="K120" s="14">
        <v>141989</v>
      </c>
      <c r="L120" s="2">
        <f t="shared" si="1"/>
        <v>0.7487528607739119</v>
      </c>
    </row>
    <row r="121" spans="2:12" ht="27" customHeight="1">
      <c r="B121" s="8"/>
      <c r="C121" s="26"/>
      <c r="D121" s="26"/>
      <c r="E121" s="27" t="s">
        <v>9</v>
      </c>
      <c r="F121" s="27"/>
      <c r="G121" s="10" t="s">
        <v>10</v>
      </c>
      <c r="H121" s="28" t="s">
        <v>200</v>
      </c>
      <c r="I121" s="28"/>
      <c r="J121" s="28"/>
      <c r="K121" s="15">
        <f>SUM(K122:K124)</f>
        <v>141989</v>
      </c>
      <c r="L121" s="3">
        <f t="shared" si="1"/>
        <v>0.7487528607739119</v>
      </c>
    </row>
    <row r="122" spans="2:12" ht="44.25" customHeight="1">
      <c r="B122" s="8"/>
      <c r="C122" s="26"/>
      <c r="D122" s="26"/>
      <c r="E122" s="31"/>
      <c r="F122" s="31"/>
      <c r="G122" s="10" t="s">
        <v>203</v>
      </c>
      <c r="H122" s="28" t="s">
        <v>204</v>
      </c>
      <c r="I122" s="28"/>
      <c r="J122" s="28"/>
      <c r="K122" s="15">
        <v>33394.01</v>
      </c>
      <c r="L122" s="3">
        <f t="shared" si="1"/>
        <v>0.42010328343187825</v>
      </c>
    </row>
    <row r="123" spans="2:12" ht="49.5" customHeight="1">
      <c r="B123" s="8"/>
      <c r="C123" s="26"/>
      <c r="D123" s="26"/>
      <c r="E123" s="26"/>
      <c r="F123" s="26"/>
      <c r="G123" s="10" t="s">
        <v>205</v>
      </c>
      <c r="H123" s="28" t="s">
        <v>206</v>
      </c>
      <c r="I123" s="28"/>
      <c r="J123" s="28"/>
      <c r="K123" s="15">
        <v>9595</v>
      </c>
      <c r="L123" s="3">
        <f t="shared" si="1"/>
        <v>0.8610014357501795</v>
      </c>
    </row>
    <row r="124" spans="2:12" ht="66" customHeight="1">
      <c r="B124" s="8"/>
      <c r="C124" s="26"/>
      <c r="D124" s="26"/>
      <c r="E124" s="26"/>
      <c r="F124" s="26"/>
      <c r="G124" s="10" t="s">
        <v>207</v>
      </c>
      <c r="H124" s="28" t="s">
        <v>35</v>
      </c>
      <c r="I124" s="28"/>
      <c r="J124" s="28"/>
      <c r="K124" s="15">
        <v>98999.99</v>
      </c>
      <c r="L124" s="3">
        <f t="shared" si="1"/>
        <v>0.999999898989899</v>
      </c>
    </row>
    <row r="125" spans="2:12" ht="24" customHeight="1">
      <c r="B125" s="34" t="s">
        <v>208</v>
      </c>
      <c r="C125" s="35"/>
      <c r="D125" s="35"/>
      <c r="E125" s="35"/>
      <c r="F125" s="35"/>
      <c r="G125" s="36"/>
      <c r="H125" s="37" t="s">
        <v>209</v>
      </c>
      <c r="I125" s="37"/>
      <c r="J125" s="37"/>
      <c r="K125" s="17">
        <f>SUM(K4+K8+K26+K35+K39+K49+K80+K84+K105+K119)</f>
        <v>10713635.24</v>
      </c>
      <c r="L125" s="13">
        <f t="shared" si="1"/>
        <v>0.8918035964199118</v>
      </c>
    </row>
    <row r="126" spans="1:10" ht="49.5" customHeight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</row>
    <row r="127" spans="1:9" ht="5.25" customHeight="1">
      <c r="A127" s="23"/>
      <c r="B127" s="23"/>
      <c r="C127" s="23"/>
      <c r="D127" s="23"/>
      <c r="E127" s="23"/>
      <c r="F127" s="23"/>
      <c r="G127" s="23"/>
      <c r="H127" s="23"/>
      <c r="I127" s="38"/>
    </row>
    <row r="128" spans="2:9" ht="5.25" customHeight="1">
      <c r="B128" s="38"/>
      <c r="C128" s="38"/>
      <c r="D128" s="23"/>
      <c r="E128" s="23"/>
      <c r="F128" s="23"/>
      <c r="G128" s="23"/>
      <c r="H128" s="23"/>
      <c r="I128" s="38"/>
    </row>
    <row r="129" spans="2:10" ht="11.25" customHeight="1">
      <c r="B129" s="38"/>
      <c r="C129" s="38"/>
      <c r="D129" s="23"/>
      <c r="E129" s="23"/>
      <c r="F129" s="23"/>
      <c r="G129" s="23"/>
      <c r="H129" s="23"/>
      <c r="I129" s="23"/>
      <c r="J129" s="23"/>
    </row>
  </sheetData>
  <sheetProtection/>
  <mergeCells count="376">
    <mergeCell ref="K1:L1"/>
    <mergeCell ref="B125:G125"/>
    <mergeCell ref="H125:J125"/>
    <mergeCell ref="A126:J126"/>
    <mergeCell ref="A127:H127"/>
    <mergeCell ref="I127:I128"/>
    <mergeCell ref="B128:C129"/>
    <mergeCell ref="D128:H128"/>
    <mergeCell ref="D129:J129"/>
    <mergeCell ref="C123:D123"/>
    <mergeCell ref="E123:F123"/>
    <mergeCell ref="H123:J123"/>
    <mergeCell ref="C124:D124"/>
    <mergeCell ref="E124:F124"/>
    <mergeCell ref="H124:J124"/>
    <mergeCell ref="C121:D121"/>
    <mergeCell ref="E121:F121"/>
    <mergeCell ref="H121:J121"/>
    <mergeCell ref="C122:D122"/>
    <mergeCell ref="E122:F122"/>
    <mergeCell ref="H122:J122"/>
    <mergeCell ref="C119:D119"/>
    <mergeCell ref="E119:F119"/>
    <mergeCell ref="H119:J119"/>
    <mergeCell ref="C120:D120"/>
    <mergeCell ref="E120:F120"/>
    <mergeCell ref="H120:J120"/>
    <mergeCell ref="C117:D117"/>
    <mergeCell ref="E117:F117"/>
    <mergeCell ref="H117:J117"/>
    <mergeCell ref="C118:D118"/>
    <mergeCell ref="E118:F118"/>
    <mergeCell ref="H118:J118"/>
    <mergeCell ref="C115:D115"/>
    <mergeCell ref="E115:F115"/>
    <mergeCell ref="H115:J115"/>
    <mergeCell ref="C116:D116"/>
    <mergeCell ref="E116:F116"/>
    <mergeCell ref="H116:J116"/>
    <mergeCell ref="C114:D114"/>
    <mergeCell ref="E114:F114"/>
    <mergeCell ref="H114:J114"/>
    <mergeCell ref="C113:D113"/>
    <mergeCell ref="E113:F113"/>
    <mergeCell ref="H113:J113"/>
    <mergeCell ref="C111:D111"/>
    <mergeCell ref="E111:F111"/>
    <mergeCell ref="H111:J111"/>
    <mergeCell ref="C112:D112"/>
    <mergeCell ref="E112:F112"/>
    <mergeCell ref="H112:J112"/>
    <mergeCell ref="C110:D110"/>
    <mergeCell ref="E110:F110"/>
    <mergeCell ref="H110:J110"/>
    <mergeCell ref="C108:D108"/>
    <mergeCell ref="E108:F108"/>
    <mergeCell ref="H108:J108"/>
    <mergeCell ref="C109:D109"/>
    <mergeCell ref="E109:F109"/>
    <mergeCell ref="H109:J109"/>
    <mergeCell ref="C106:D106"/>
    <mergeCell ref="E106:F106"/>
    <mergeCell ref="H106:J106"/>
    <mergeCell ref="C107:D107"/>
    <mergeCell ref="E107:F107"/>
    <mergeCell ref="H107:J107"/>
    <mergeCell ref="C104:D104"/>
    <mergeCell ref="E104:F104"/>
    <mergeCell ref="H104:J104"/>
    <mergeCell ref="C105:D105"/>
    <mergeCell ref="E105:F105"/>
    <mergeCell ref="H105:J105"/>
    <mergeCell ref="C102:D102"/>
    <mergeCell ref="E102:F102"/>
    <mergeCell ref="H102:J102"/>
    <mergeCell ref="C103:D103"/>
    <mergeCell ref="E103:F103"/>
    <mergeCell ref="H103:J103"/>
    <mergeCell ref="C100:D100"/>
    <mergeCell ref="E100:F100"/>
    <mergeCell ref="H100:J100"/>
    <mergeCell ref="C101:D101"/>
    <mergeCell ref="E101:F101"/>
    <mergeCell ref="H101:J101"/>
    <mergeCell ref="C98:D98"/>
    <mergeCell ref="E98:F98"/>
    <mergeCell ref="H98:J98"/>
    <mergeCell ref="C99:D99"/>
    <mergeCell ref="E99:F99"/>
    <mergeCell ref="H99:J99"/>
    <mergeCell ref="C96:D96"/>
    <mergeCell ref="E96:F96"/>
    <mergeCell ref="H96:J96"/>
    <mergeCell ref="C97:D97"/>
    <mergeCell ref="E97:F97"/>
    <mergeCell ref="H97:J97"/>
    <mergeCell ref="C94:D94"/>
    <mergeCell ref="E94:F94"/>
    <mergeCell ref="H94:J94"/>
    <mergeCell ref="C95:D95"/>
    <mergeCell ref="E95:F95"/>
    <mergeCell ref="H95:J95"/>
    <mergeCell ref="C92:D92"/>
    <mergeCell ref="E92:F92"/>
    <mergeCell ref="H92:J92"/>
    <mergeCell ref="C93:D93"/>
    <mergeCell ref="E93:F93"/>
    <mergeCell ref="H93:J93"/>
    <mergeCell ref="C90:D90"/>
    <mergeCell ref="E90:F90"/>
    <mergeCell ref="H90:J90"/>
    <mergeCell ref="C91:D91"/>
    <mergeCell ref="E91:F91"/>
    <mergeCell ref="H91:J91"/>
    <mergeCell ref="C88:D88"/>
    <mergeCell ref="E88:F88"/>
    <mergeCell ref="H88:J88"/>
    <mergeCell ref="C89:D89"/>
    <mergeCell ref="E89:F89"/>
    <mergeCell ref="H89:J89"/>
    <mergeCell ref="C86:D86"/>
    <mergeCell ref="E86:F86"/>
    <mergeCell ref="H86:J86"/>
    <mergeCell ref="C87:D87"/>
    <mergeCell ref="E87:F87"/>
    <mergeCell ref="H87:J87"/>
    <mergeCell ref="C84:D84"/>
    <mergeCell ref="E84:F84"/>
    <mergeCell ref="H84:J84"/>
    <mergeCell ref="C85:D85"/>
    <mergeCell ref="E85:F85"/>
    <mergeCell ref="H85:J85"/>
    <mergeCell ref="C82:D82"/>
    <mergeCell ref="E82:F82"/>
    <mergeCell ref="H82:J82"/>
    <mergeCell ref="C83:D83"/>
    <mergeCell ref="E83:F83"/>
    <mergeCell ref="H83:J83"/>
    <mergeCell ref="C80:D80"/>
    <mergeCell ref="E80:F80"/>
    <mergeCell ref="H80:J80"/>
    <mergeCell ref="C81:D81"/>
    <mergeCell ref="E81:F81"/>
    <mergeCell ref="H81:J81"/>
    <mergeCell ref="C78:D78"/>
    <mergeCell ref="E78:F78"/>
    <mergeCell ref="H78:J78"/>
    <mergeCell ref="C79:D79"/>
    <mergeCell ref="E79:F79"/>
    <mergeCell ref="H79:J79"/>
    <mergeCell ref="C76:D76"/>
    <mergeCell ref="E76:F76"/>
    <mergeCell ref="H76:J76"/>
    <mergeCell ref="C77:D77"/>
    <mergeCell ref="E77:F77"/>
    <mergeCell ref="H77:J77"/>
    <mergeCell ref="C74:D74"/>
    <mergeCell ref="E74:F74"/>
    <mergeCell ref="H74:J74"/>
    <mergeCell ref="C75:D75"/>
    <mergeCell ref="E75:F75"/>
    <mergeCell ref="H75:J75"/>
    <mergeCell ref="C72:D72"/>
    <mergeCell ref="E72:F72"/>
    <mergeCell ref="H72:J72"/>
    <mergeCell ref="C73:D73"/>
    <mergeCell ref="E73:F73"/>
    <mergeCell ref="H73:J73"/>
    <mergeCell ref="C70:D70"/>
    <mergeCell ref="E70:F70"/>
    <mergeCell ref="H70:J70"/>
    <mergeCell ref="C71:D71"/>
    <mergeCell ref="E71:F71"/>
    <mergeCell ref="H71:J71"/>
    <mergeCell ref="C68:D68"/>
    <mergeCell ref="E68:F68"/>
    <mergeCell ref="H68:J68"/>
    <mergeCell ref="C69:D69"/>
    <mergeCell ref="E69:F69"/>
    <mergeCell ref="H69:J69"/>
    <mergeCell ref="C66:D66"/>
    <mergeCell ref="E66:F66"/>
    <mergeCell ref="H66:J66"/>
    <mergeCell ref="C67:D67"/>
    <mergeCell ref="E67:F67"/>
    <mergeCell ref="H67:J67"/>
    <mergeCell ref="C65:D65"/>
    <mergeCell ref="E65:F65"/>
    <mergeCell ref="H65:J65"/>
    <mergeCell ref="C63:D63"/>
    <mergeCell ref="E63:F63"/>
    <mergeCell ref="H63:J63"/>
    <mergeCell ref="C64:D64"/>
    <mergeCell ref="E64:F64"/>
    <mergeCell ref="H64:J64"/>
    <mergeCell ref="C61:D61"/>
    <mergeCell ref="E61:F61"/>
    <mergeCell ref="H61:J61"/>
    <mergeCell ref="C62:D62"/>
    <mergeCell ref="E62:F62"/>
    <mergeCell ref="H62:J62"/>
    <mergeCell ref="C59:D59"/>
    <mergeCell ref="E59:F59"/>
    <mergeCell ref="H59:J59"/>
    <mergeCell ref="C60:D60"/>
    <mergeCell ref="E60:F60"/>
    <mergeCell ref="H60:J60"/>
    <mergeCell ref="C57:D57"/>
    <mergeCell ref="E57:F57"/>
    <mergeCell ref="H57:J57"/>
    <mergeCell ref="C58:D58"/>
    <mergeCell ref="E58:F58"/>
    <mergeCell ref="H58:J58"/>
    <mergeCell ref="C55:D55"/>
    <mergeCell ref="E55:F55"/>
    <mergeCell ref="H55:J55"/>
    <mergeCell ref="C56:D56"/>
    <mergeCell ref="E56:F56"/>
    <mergeCell ref="H56:J56"/>
    <mergeCell ref="C53:D53"/>
    <mergeCell ref="E53:F53"/>
    <mergeCell ref="H53:J53"/>
    <mergeCell ref="C54:D54"/>
    <mergeCell ref="E54:F54"/>
    <mergeCell ref="H54:J54"/>
    <mergeCell ref="C51:D51"/>
    <mergeCell ref="E51:F51"/>
    <mergeCell ref="H51:J51"/>
    <mergeCell ref="C52:D52"/>
    <mergeCell ref="E52:F52"/>
    <mergeCell ref="H52:J52"/>
    <mergeCell ref="C49:D49"/>
    <mergeCell ref="E49:F49"/>
    <mergeCell ref="H49:J49"/>
    <mergeCell ref="C50:D50"/>
    <mergeCell ref="E50:F50"/>
    <mergeCell ref="H50:J50"/>
    <mergeCell ref="C47:D47"/>
    <mergeCell ref="E47:F47"/>
    <mergeCell ref="H47:J47"/>
    <mergeCell ref="C48:D48"/>
    <mergeCell ref="E48:F48"/>
    <mergeCell ref="H48:J48"/>
    <mergeCell ref="C46:D46"/>
    <mergeCell ref="E46:F46"/>
    <mergeCell ref="H46:J46"/>
    <mergeCell ref="C45:D45"/>
    <mergeCell ref="E45:F45"/>
    <mergeCell ref="H45:J45"/>
    <mergeCell ref="C43:D43"/>
    <mergeCell ref="E43:F43"/>
    <mergeCell ref="H43:J43"/>
    <mergeCell ref="C44:D44"/>
    <mergeCell ref="E44:F44"/>
    <mergeCell ref="H44:J44"/>
    <mergeCell ref="C41:D41"/>
    <mergeCell ref="E41:F41"/>
    <mergeCell ref="H41:J41"/>
    <mergeCell ref="C42:D42"/>
    <mergeCell ref="E42:F42"/>
    <mergeCell ref="H42:J42"/>
    <mergeCell ref="C39:D39"/>
    <mergeCell ref="E39:F39"/>
    <mergeCell ref="H39:J39"/>
    <mergeCell ref="C40:D40"/>
    <mergeCell ref="E40:F40"/>
    <mergeCell ref="H40:J40"/>
    <mergeCell ref="C37:D37"/>
    <mergeCell ref="E37:F37"/>
    <mergeCell ref="H37:J37"/>
    <mergeCell ref="C38:D38"/>
    <mergeCell ref="E38:F38"/>
    <mergeCell ref="H38:J38"/>
    <mergeCell ref="C35:D35"/>
    <mergeCell ref="E35:F35"/>
    <mergeCell ref="H35:J35"/>
    <mergeCell ref="C36:D36"/>
    <mergeCell ref="E36:F36"/>
    <mergeCell ref="H36:J36"/>
    <mergeCell ref="C33:D33"/>
    <mergeCell ref="E33:F33"/>
    <mergeCell ref="H33:J33"/>
    <mergeCell ref="C34:D34"/>
    <mergeCell ref="E34:F34"/>
    <mergeCell ref="H34:J34"/>
    <mergeCell ref="C32:D32"/>
    <mergeCell ref="E32:F32"/>
    <mergeCell ref="H32:J32"/>
    <mergeCell ref="C30:D30"/>
    <mergeCell ref="E30:F30"/>
    <mergeCell ref="H30:J30"/>
    <mergeCell ref="C31:D31"/>
    <mergeCell ref="E31:F31"/>
    <mergeCell ref="H31:J31"/>
    <mergeCell ref="C28:D28"/>
    <mergeCell ref="E28:F28"/>
    <mergeCell ref="H28:J28"/>
    <mergeCell ref="C29:D29"/>
    <mergeCell ref="E29:F29"/>
    <mergeCell ref="H29:J29"/>
    <mergeCell ref="C26:D26"/>
    <mergeCell ref="E26:F26"/>
    <mergeCell ref="H26:J26"/>
    <mergeCell ref="C27:D27"/>
    <mergeCell ref="E27:F27"/>
    <mergeCell ref="H27:J27"/>
    <mergeCell ref="C24:D24"/>
    <mergeCell ref="E24:F24"/>
    <mergeCell ref="H24:J24"/>
    <mergeCell ref="C25:D25"/>
    <mergeCell ref="E25:F25"/>
    <mergeCell ref="H25:J25"/>
    <mergeCell ref="C22:D22"/>
    <mergeCell ref="E22:F22"/>
    <mergeCell ref="H22:J22"/>
    <mergeCell ref="C23:D23"/>
    <mergeCell ref="E23:F23"/>
    <mergeCell ref="H23:J23"/>
    <mergeCell ref="C20:D20"/>
    <mergeCell ref="E20:F20"/>
    <mergeCell ref="H20:J20"/>
    <mergeCell ref="C21:D21"/>
    <mergeCell ref="E21:F21"/>
    <mergeCell ref="H21:J21"/>
    <mergeCell ref="C18:D18"/>
    <mergeCell ref="E18:F18"/>
    <mergeCell ref="H18:J18"/>
    <mergeCell ref="C19:D19"/>
    <mergeCell ref="E19:F19"/>
    <mergeCell ref="H19:J19"/>
    <mergeCell ref="C17:D17"/>
    <mergeCell ref="E17:F17"/>
    <mergeCell ref="H17:J17"/>
    <mergeCell ref="C15:D15"/>
    <mergeCell ref="E15:F15"/>
    <mergeCell ref="H15:J15"/>
    <mergeCell ref="C16:D16"/>
    <mergeCell ref="E16:F16"/>
    <mergeCell ref="H16:J16"/>
    <mergeCell ref="C13:D13"/>
    <mergeCell ref="E13:F13"/>
    <mergeCell ref="H13:J13"/>
    <mergeCell ref="C14:D14"/>
    <mergeCell ref="E14:F14"/>
    <mergeCell ref="H14:J14"/>
    <mergeCell ref="C11:D11"/>
    <mergeCell ref="E11:F11"/>
    <mergeCell ref="H11:J11"/>
    <mergeCell ref="C12:D12"/>
    <mergeCell ref="E12:F12"/>
    <mergeCell ref="H12:J12"/>
    <mergeCell ref="C9:D9"/>
    <mergeCell ref="E9:F9"/>
    <mergeCell ref="H9:J9"/>
    <mergeCell ref="C10:D10"/>
    <mergeCell ref="E10:F10"/>
    <mergeCell ref="H10:J10"/>
    <mergeCell ref="C8:D8"/>
    <mergeCell ref="E8:F8"/>
    <mergeCell ref="H8:J8"/>
    <mergeCell ref="C7:D7"/>
    <mergeCell ref="E7:F7"/>
    <mergeCell ref="H7:J7"/>
    <mergeCell ref="A2:L2"/>
    <mergeCell ref="C5:D5"/>
    <mergeCell ref="E5:F5"/>
    <mergeCell ref="H5:J5"/>
    <mergeCell ref="C6:D6"/>
    <mergeCell ref="E6:F6"/>
    <mergeCell ref="H6:J6"/>
    <mergeCell ref="C3:D3"/>
    <mergeCell ref="E3:F3"/>
    <mergeCell ref="H3:J3"/>
    <mergeCell ref="C4:D4"/>
    <mergeCell ref="E4:F4"/>
    <mergeCell ref="H4:J4"/>
  </mergeCell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Katarzyna Leśniewicz-Dąbrowska</cp:lastModifiedBy>
  <cp:lastPrinted>2019-03-08T07:10:18Z</cp:lastPrinted>
  <dcterms:modified xsi:type="dcterms:W3CDTF">2019-03-25T10:23:31Z</dcterms:modified>
  <cp:category/>
  <cp:version/>
  <cp:contentType/>
  <cp:contentStatus/>
</cp:coreProperties>
</file>